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activeTab="4"/>
  </bookViews>
  <sheets>
    <sheet name="2013级博士2" sheetId="5" state="hidden" r:id="rId1"/>
    <sheet name="其他年级博士" sheetId="3" r:id="rId2"/>
    <sheet name="2020级硕士" sheetId="7" r:id="rId3"/>
    <sheet name="2021级硕士" sheetId="8" r:id="rId4"/>
    <sheet name="2021级博士" sheetId="9" r:id="rId5"/>
  </sheets>
  <definedNames>
    <definedName name="_xlnm._FilterDatabase" localSheetId="0" hidden="1">'2013级博士2'!$A$2:$IV$17</definedName>
    <definedName name="_xlnm._FilterDatabase" localSheetId="1" hidden="1">其他年级博士!$A$21:$I$26</definedName>
    <definedName name="_xlnm._FilterDatabase" localSheetId="4" hidden="1">'2021级博士'!$A$5:$I$24</definedName>
  </definedNames>
  <calcPr calcId="144525"/>
</workbook>
</file>

<file path=xl/sharedStrings.xml><?xml version="1.0" encoding="utf-8"?>
<sst xmlns="http://schemas.openxmlformats.org/spreadsheetml/2006/main" count="737" uniqueCount="567">
  <si>
    <t>外语学院研究生2013-2014学年评奖评优方案（13级博士）</t>
  </si>
  <si>
    <t>学号</t>
  </si>
  <si>
    <t>姓名</t>
  </si>
  <si>
    <t>课程一(必修平台课）</t>
  </si>
  <si>
    <t>课程二</t>
  </si>
  <si>
    <t>课程三</t>
  </si>
  <si>
    <t>课程四</t>
  </si>
  <si>
    <t>课程五</t>
  </si>
  <si>
    <t>课程六</t>
  </si>
  <si>
    <t>课程七</t>
  </si>
  <si>
    <t>课程成绩量化指标分（取平均分，再乘30%）</t>
  </si>
  <si>
    <t>科研项目详细情况（包括项目名称、级别及排序等）</t>
  </si>
  <si>
    <t>科研项目赋分</t>
  </si>
  <si>
    <t>科研成果详细情况（论文等名称、刊物、等级、第几作者、发表日期等）</t>
  </si>
  <si>
    <t>科研成果赋分</t>
  </si>
  <si>
    <t>学术交流详细情况（会议时间、地点级别、宣读论文题目等）</t>
  </si>
  <si>
    <t>学术交流赋分</t>
  </si>
  <si>
    <t>社会工作情况及赋分</t>
  </si>
  <si>
    <t>社会工作赋分</t>
  </si>
  <si>
    <t>总赋分（学习成绩占30%+科研成果+社会工作）</t>
  </si>
  <si>
    <t>综合排名</t>
  </si>
  <si>
    <t>拟评奖项及荣誉</t>
  </si>
  <si>
    <t>李蓓蕾</t>
  </si>
  <si>
    <t>1.“美国非裔文学批评史”国家社科基金重点项目,主参排名第一；2.主持14年度中央高校基本科研业务费博士生科研创新专项项目(校内项目)：《詹姆斯·韦尔登·约翰逊的文化批评思想研究》。</t>
  </si>
  <si>
    <r>
      <rPr>
        <sz val="9"/>
        <rFont val="宋体"/>
        <charset val="134"/>
      </rPr>
      <t>1</t>
    </r>
    <r>
      <rPr>
        <sz val="9"/>
        <rFont val="宋体"/>
        <charset val="134"/>
      </rPr>
      <t>0+4=</t>
    </r>
    <r>
      <rPr>
        <sz val="9"/>
        <rFont val="宋体"/>
        <charset val="134"/>
      </rPr>
      <t>14</t>
    </r>
  </si>
  <si>
    <t>1.论拉尔夫·埃利森的文化批评思想，《文艺研究》，国家一级期刊，第二作者，导师第一作者，2014（1）；2.美国黑人灵歌——生命、信仰与艺术的和声,《现代语文》，一般期刊，独著，2014（2）；3.凝视与反凝视——詹姆斯·韦尔登·约翰逊的诗歌研究,《名作欣赏》，一般期刊，第一作者，2014（5）；4.《被解救的姜戈》：以暴力为仪式的历史演绎，吉林艺术学院学报，一般期刊，独著，2014（2）。</t>
  </si>
  <si>
    <r>
      <rPr>
        <sz val="9"/>
        <rFont val="宋体"/>
        <charset val="134"/>
      </rPr>
      <t>2</t>
    </r>
    <r>
      <rPr>
        <sz val="9"/>
        <rFont val="宋体"/>
        <charset val="134"/>
      </rPr>
      <t>0+4+4+4=</t>
    </r>
    <r>
      <rPr>
        <sz val="9"/>
        <rFont val="宋体"/>
        <charset val="134"/>
      </rPr>
      <t>32</t>
    </r>
  </si>
  <si>
    <t>1.第三届文学伦理学批评国际学术研讨会，2013年10月25-27日，宁波，国际会议，“生存与存在中的伦理悖论——詹姆斯·韦尔登·约翰逊的&lt;一个原有色人的自传&gt;研究”；2. 经典的重构：宗教视阈下的翻译文学研究国际学术研讨会，2014年6月20-22日，上海，国际会议，宣读 “For True Interpretation: The Translation and Study of American Negro Spirituals”；3. 2013年浙江省外国文学年会，2013年11月8-10日，宁波，国内会议，“认知、阐释与人文关怀——E时代的美国非裔文学教学”；4. 中国外国文学学会英语文学研究分会第三届专题研讨会，2014年6月6-8日，杭州，国内会议，“詹姆斯•韦尔登•约翰逊的两部独幕剧《你相信鬼魂吗》和《火车司机》研究”。11次学术讲座。</t>
  </si>
  <si>
    <r>
      <rPr>
        <sz val="9"/>
        <rFont val="宋体"/>
        <charset val="134"/>
      </rPr>
      <t>8</t>
    </r>
    <r>
      <rPr>
        <sz val="9"/>
        <rFont val="宋体"/>
        <charset val="134"/>
      </rPr>
      <t>+8+4+4+5=29</t>
    </r>
  </si>
  <si>
    <t>优秀研究生，国家奖学金</t>
  </si>
  <si>
    <t>高原</t>
  </si>
  <si>
    <t>“霍夫曼斯塔尔与卡夫卡的文化理论研究”省教育厅一般科研项目、排名第2；       “20世纪初德语文学的图像性问题研究”浙江省哲学社会科学规划基础理论研究项目、排名第2</t>
  </si>
  <si>
    <r>
      <rPr>
        <sz val="9"/>
        <rFont val="宋体"/>
        <charset val="134"/>
      </rPr>
      <t>8</t>
    </r>
    <r>
      <rPr>
        <sz val="9"/>
        <rFont val="宋体"/>
        <charset val="134"/>
      </rPr>
      <t>+8=</t>
    </r>
    <r>
      <rPr>
        <sz val="9"/>
        <rFont val="宋体"/>
        <charset val="134"/>
      </rPr>
      <t>16</t>
    </r>
  </si>
  <si>
    <t>1.2014·瑞士当代文学翻译、接受与研究国际学术研讨会，2014年25-27日，浙江杭州国内会议，“莫妮卡·施维特小说《耳朵没有眼睑》翻译中的归化与异化”；             2.第三届中德高校德语专业博士生学术研讨会，2014年5月2-3日，北京国际会议，“罗伯特·瓦尔泽小说《强盗》中的语言游戏”；         3. 中国跨文化日耳曼学研究会纪念研讨会，2014年5月4-5日，北京国内会议，“德语文学在中国的翻译与接受（1949-2000）”；13次学术讲座</t>
  </si>
  <si>
    <r>
      <rPr>
        <sz val="9"/>
        <color indexed="8"/>
        <rFont val="宋体"/>
        <charset val="134"/>
      </rPr>
      <t>4</t>
    </r>
    <r>
      <rPr>
        <sz val="9"/>
        <color indexed="8"/>
        <rFont val="宋体"/>
        <charset val="134"/>
      </rPr>
      <t>+8+4+5=</t>
    </r>
    <r>
      <rPr>
        <sz val="9"/>
        <color indexed="8"/>
        <rFont val="宋体"/>
        <charset val="134"/>
      </rPr>
      <t>21</t>
    </r>
  </si>
  <si>
    <t>优秀研究生，三好研究生</t>
  </si>
  <si>
    <t xml:space="preserve">王霞 </t>
  </si>
  <si>
    <t>“英国形式主义美学及其文学创作实践研究”2014年国家社科基金项目，排名第二</t>
  </si>
  <si>
    <t>1. “文学与暴力”学术研讨会，2013年11月1日-3日，山东济南/国内会议，“《八月之光》中人物的创伤解读”；2.2013年浙江省外国文学年会-“外国文学经典生成与创博暨外国海洋文学”学术研讨会，2013年11月8-10日，浙江宁波/国内会议，“《八月之光》的柏格森生命哲学解读”；3.现代主义的文学世界与世界文学中的现代主义国际学术研讨会，上海/国际会议，“《秘经》与《八月之光》中的时间意识比较研究”；学术讲座12次。</t>
  </si>
  <si>
    <r>
      <rPr>
        <sz val="9"/>
        <rFont val="宋体"/>
        <charset val="134"/>
      </rPr>
      <t>4</t>
    </r>
    <r>
      <rPr>
        <sz val="9"/>
        <rFont val="宋体"/>
        <charset val="134"/>
      </rPr>
      <t>+4+8+5=</t>
    </r>
    <r>
      <rPr>
        <sz val="9"/>
        <rFont val="宋体"/>
        <charset val="134"/>
      </rPr>
      <t>21</t>
    </r>
  </si>
  <si>
    <t>参加班会、年级会、学校运动会万人跑等活动（4）</t>
  </si>
  <si>
    <t>马书东</t>
  </si>
  <si>
    <t>1.“把手”共现的动态认知模式——兼论“把”的动态性，《商》一般期刊，独著，2014（2）.</t>
  </si>
  <si>
    <t>1.第十三届中国认知语语言学国际论坛，2013年11月5-9日，北京，Contrastive Studies of Chinese and English: A Cognitive Grammar Approach 2.2014年全国外国语言学及应用语言学博士生论坛，2014年5月10-11日，广州，Subjective Force out of 
Compressed Structure: 
The Case of Noun-copying 
Construction. 3.中国英汉语比较研究会第十一次全国学术研讨会，2014年8月25-28日，北京，疑问词非连叠的构式范例.4.参加各类讲座16次</t>
  </si>
  <si>
    <r>
      <rPr>
        <sz val="9"/>
        <rFont val="宋体"/>
        <charset val="134"/>
      </rPr>
      <t>8</t>
    </r>
    <r>
      <rPr>
        <sz val="9"/>
        <rFont val="宋体"/>
        <charset val="134"/>
      </rPr>
      <t>+4+4+5=</t>
    </r>
    <r>
      <rPr>
        <sz val="9"/>
        <rFont val="宋体"/>
        <charset val="134"/>
      </rPr>
      <t>21</t>
    </r>
  </si>
  <si>
    <t>优秀研究生</t>
  </si>
  <si>
    <t>马妮</t>
  </si>
  <si>
    <r>
      <rPr>
        <sz val="9"/>
        <rFont val="Times New Roman"/>
        <charset val="134"/>
      </rPr>
      <t>2013.6-2014.6</t>
    </r>
    <r>
      <rPr>
        <sz val="9"/>
        <rFont val="宋体"/>
        <charset val="134"/>
      </rPr>
      <t>国家体育总局武术研究院课题</t>
    </r>
    <r>
      <rPr>
        <sz val="9"/>
        <rFont val="Times New Roman"/>
        <charset val="134"/>
      </rPr>
      <t xml:space="preserve"> “</t>
    </r>
    <r>
      <rPr>
        <sz val="9"/>
        <rFont val="宋体"/>
        <charset val="134"/>
      </rPr>
      <t>传统武术的社会化变迁与传承研究</t>
    </r>
    <r>
      <rPr>
        <sz val="9"/>
        <rFont val="Times New Roman"/>
        <charset val="134"/>
      </rPr>
      <t>——</t>
    </r>
    <r>
      <rPr>
        <sz val="9"/>
        <rFont val="宋体"/>
        <charset val="134"/>
      </rPr>
      <t>以浙西古村落麻蓬村麻蓬拳为例</t>
    </r>
    <r>
      <rPr>
        <sz val="9"/>
        <rFont val="Times New Roman"/>
        <charset val="134"/>
      </rPr>
      <t>” WSH2013D008  (</t>
    </r>
    <r>
      <rPr>
        <sz val="9"/>
        <rFont val="宋体"/>
        <charset val="134"/>
      </rPr>
      <t>参加，</t>
    </r>
    <r>
      <rPr>
        <sz val="9"/>
        <rFont val="Times New Roman"/>
        <charset val="134"/>
      </rPr>
      <t>3/7</t>
    </r>
    <r>
      <rPr>
        <sz val="9"/>
        <rFont val="宋体"/>
        <charset val="134"/>
      </rPr>
      <t>，结项）</t>
    </r>
    <r>
      <rPr>
        <sz val="9"/>
        <rFont val="Times New Roman"/>
        <charset val="134"/>
      </rPr>
      <t>-</t>
    </r>
    <r>
      <rPr>
        <sz val="9"/>
        <rFont val="宋体"/>
        <charset val="134"/>
      </rPr>
      <t>省部级</t>
    </r>
    <r>
      <rPr>
        <sz val="9"/>
        <rFont val="Times New Roman"/>
        <charset val="134"/>
      </rPr>
      <t xml:space="preserve">                                                             </t>
    </r>
  </si>
  <si>
    <r>
      <rPr>
        <sz val="9"/>
        <rFont val="Times New Roman"/>
        <charset val="134"/>
      </rPr>
      <t>1.     2013.11</t>
    </r>
    <r>
      <rPr>
        <sz val="9"/>
        <rFont val="宋体"/>
        <charset val="134"/>
      </rPr>
      <t>第二届杭州世界文化遗产国际研讨会，杭州，宣读论文：</t>
    </r>
    <r>
      <rPr>
        <sz val="9"/>
        <rFont val="Times New Roman"/>
        <charset val="134"/>
      </rPr>
      <t xml:space="preserve">  </t>
    </r>
    <r>
      <rPr>
        <sz val="9"/>
        <rFont val="宋体"/>
        <charset val="134"/>
      </rPr>
      <t>与遗产一起生活——麻蓬天主教堂遗产意义的民族志研究</t>
    </r>
    <r>
      <rPr>
        <sz val="9"/>
        <rFont val="Times New Roman"/>
        <charset val="134"/>
      </rPr>
      <t xml:space="preserve"> 2.“</t>
    </r>
    <r>
      <rPr>
        <sz val="9"/>
        <rFont val="宋体"/>
        <charset val="134"/>
      </rPr>
      <t>语言与未来</t>
    </r>
    <r>
      <rPr>
        <sz val="9"/>
        <rFont val="Times New Roman"/>
        <charset val="134"/>
      </rPr>
      <t>”</t>
    </r>
    <r>
      <rPr>
        <sz val="9"/>
        <rFont val="宋体"/>
        <charset val="134"/>
      </rPr>
      <t>首届青年学者工作坊</t>
    </r>
    <r>
      <rPr>
        <sz val="9"/>
        <rFont val="Times New Roman"/>
        <charset val="134"/>
      </rPr>
      <t xml:space="preserve">,2014.5.17-18 </t>
    </r>
    <r>
      <rPr>
        <sz val="9"/>
        <rFont val="宋体"/>
        <charset val="134"/>
      </rPr>
      <t>上海外国语大学，宣读论文题目：乡村语言风景线文化探源</t>
    </r>
    <r>
      <rPr>
        <sz val="9"/>
        <rFont val="Times New Roman"/>
        <charset val="134"/>
      </rPr>
      <t>-</t>
    </r>
    <r>
      <rPr>
        <sz val="9"/>
        <rFont val="宋体"/>
        <charset val="134"/>
      </rPr>
      <t>邹城乡村文化记忆民族志研究；</t>
    </r>
    <r>
      <rPr>
        <sz val="9"/>
        <rFont val="Times New Roman"/>
        <charset val="134"/>
      </rPr>
      <t xml:space="preserve">3. </t>
    </r>
    <r>
      <rPr>
        <sz val="9"/>
        <rFont val="宋体"/>
        <charset val="134"/>
      </rPr>
      <t>讲座</t>
    </r>
    <r>
      <rPr>
        <sz val="9"/>
        <rFont val="Times New Roman"/>
        <charset val="134"/>
      </rPr>
      <t>8</t>
    </r>
    <r>
      <rPr>
        <sz val="9"/>
        <rFont val="宋体"/>
        <charset val="134"/>
      </rPr>
      <t>次</t>
    </r>
  </si>
  <si>
    <r>
      <rPr>
        <sz val="9"/>
        <rFont val="宋体"/>
        <charset val="134"/>
      </rPr>
      <t>8</t>
    </r>
    <r>
      <rPr>
        <sz val="9"/>
        <rFont val="宋体"/>
        <charset val="134"/>
      </rPr>
      <t>+4+4=</t>
    </r>
    <r>
      <rPr>
        <sz val="9"/>
        <rFont val="宋体"/>
        <charset val="134"/>
      </rPr>
      <t>16</t>
    </r>
  </si>
  <si>
    <t>王晓芸</t>
  </si>
  <si>
    <t>1.主持“汉语单双字词形音义关系心理研究”，浙江大学人文社会科学实验研究青年项目，排名1；          2.“语义关系的双语共享性研究” 教育部人文社科项目,排名8</t>
  </si>
  <si>
    <t>“第四届全国认知神经语言学大会”，2014年5月17-18日，“汉语部件位置和汉字位置在单双字识别中的加工”;10次讲座</t>
  </si>
  <si>
    <r>
      <rPr>
        <sz val="9"/>
        <rFont val="宋体"/>
        <charset val="134"/>
      </rPr>
      <t>4</t>
    </r>
    <r>
      <rPr>
        <sz val="9"/>
        <rFont val="宋体"/>
        <charset val="134"/>
      </rPr>
      <t>+5=</t>
    </r>
    <r>
      <rPr>
        <sz val="9"/>
        <rFont val="宋体"/>
        <charset val="134"/>
      </rPr>
      <t>9</t>
    </r>
  </si>
  <si>
    <t>党支部书记（8）</t>
  </si>
  <si>
    <t>郁伟伟</t>
  </si>
  <si>
    <t>1.主持“基于语料库的汉译英新闻话语中间接引语时态不一致现象研究”，浙江大学人文社会科学实验研究青年项目，排名1</t>
  </si>
  <si>
    <t>1.2014年全国外国语言学及应用语言学博士生论坛，2014年5月10-11日，广州，A corpus-based study of inconsistent tense use in reported speech of English news discourse in Chinese-English translation.2.参加各类讲座10次</t>
  </si>
  <si>
    <t>班长（8）</t>
  </si>
  <si>
    <t>优秀研究生干部</t>
  </si>
  <si>
    <t>王华</t>
  </si>
  <si>
    <t>1.国际计量语言学会议， 2014年5月29日--6月1日，捷克帕拉茨基大学，“英语笔语中新旧信息的分布”；10次讲座。</t>
  </si>
  <si>
    <r>
      <rPr>
        <sz val="9"/>
        <rFont val="宋体"/>
        <charset val="134"/>
      </rPr>
      <t>8</t>
    </r>
    <r>
      <rPr>
        <sz val="9"/>
        <rFont val="宋体"/>
        <charset val="134"/>
      </rPr>
      <t>+5=13</t>
    </r>
  </si>
  <si>
    <t>组织委员（6）</t>
  </si>
  <si>
    <t>陈大建</t>
  </si>
  <si>
    <t>学术交流，参加讲座</t>
  </si>
  <si>
    <t>担任干部（体育部副部长）--6；参加运动会（400第二，混合接力第七）--6；参加学院集体活动（国际会议志愿者等）--4；获得龙舟比赛第一名；（10）</t>
  </si>
  <si>
    <t>俞昕佩</t>
  </si>
  <si>
    <t>参加学术讲座</t>
  </si>
  <si>
    <t>1、校新闻媒体中心主任(同校研博会主席)；；3、博士生班党支部宣传委员；4、院研会宣传部副部长；6、校运动会长跑；10、校博会干事；优秀干事15、学院各类会议到会；</t>
  </si>
  <si>
    <t xml:space="preserve"> 郭晓群</t>
  </si>
  <si>
    <t>非目标语环境下汉语二语学习动机的EQS建模与启示,国际期刊，第二作者，导师一作，2014（1）。</t>
  </si>
  <si>
    <t>17次学术讲座</t>
  </si>
  <si>
    <t>胡琼</t>
  </si>
  <si>
    <t>参加讲座</t>
  </si>
  <si>
    <t>院研会干事</t>
  </si>
  <si>
    <t>伍小玲</t>
  </si>
  <si>
    <t>11次学术讲座</t>
  </si>
  <si>
    <t>院学生会宣传部长；下半学年助教</t>
  </si>
  <si>
    <t>白天依</t>
  </si>
  <si>
    <t>院研会学术部干事、校博会综合管理中心干事</t>
  </si>
  <si>
    <t>郭小小</t>
  </si>
  <si>
    <t>10次学术讲座</t>
  </si>
  <si>
    <t>外语学院研究生2021-2022学年评奖评优综合业绩量化统计表（18、19、20级博士生）</t>
  </si>
  <si>
    <t>2020级外国语言文学博士</t>
  </si>
  <si>
    <t>序号</t>
  </si>
  <si>
    <t>科研成果明细（论文名称、刊物名称、刊物等级、作者排序、发表时间，其他科研成果明细参照该格式）</t>
  </si>
  <si>
    <t>科研成果等级、数量、得分</t>
  </si>
  <si>
    <t>科研成果得分</t>
  </si>
  <si>
    <t>社会活动（详）</t>
  </si>
  <si>
    <t>社会活动得分（上限20分）</t>
  </si>
  <si>
    <t>总分</t>
  </si>
  <si>
    <t>1.Perceived teacher autonomy support for adolescents' reading achievement: The mediation roles of control-value appraisals and emotions,Frontiers in psychology,SSCI一区，第一作者，2022年8月。（30分）
2. 基于HLM模型的阅读素养影响效应研究——以我国四省市PISA 2018阅读素养数据为例，情报科学，CSSCI，通讯作者，2022年3月。（16分）
3. The influence of ICT-based social media on Asian students' collaborative problem-solving performance, IEEE-ICCSE,EI,第一作者，2021年10月。（16分）
4. 核心素养视阈下初中英语项目化学习策略研究，吉林省教育科研重点项目，厅局级项目主持，2022年6月 （8分）
5.基于大数据的英语数字化阅读素养提升策略研究，浙江省科研成果推广项目（新苗人才计划），主持，2022年5月。（8分）
6.《单元整体阅读：中学英语项目化学程（第一册）》，教材编者，省级，2022年8月。（4分）
7.《单元整体阅读：中学英语项目化学程（第二册）》，教材编者，省级，2022年8月。（4分）
8.《英文电影鉴赏：初中英语项目式学习实用教程》，教材编者，省级，2022年8月。（4分）
9.国际会议宣读论文，Relationship between student-perceived classroom corporation atmosphere and adolescents’ reading performance: Evidence from PISA 2018 in China，8th International Conference on Culture, Languages and Literature (ICCLL 2022),2022年7月。（8分）
10.国际会议宣读论文，"Psychological factors directing adolescents'digital reading performance: A multilevel mediation analysis"，International Conference on Education and Multimedia Technology （ICEMT 2022），2022年8月 （8分）</t>
  </si>
  <si>
    <t xml:space="preserve">1. SSCI, 1篇，30分；
2. CSSCI,1篇，16分；
3. EI，1篇，16分；
4.厅局级项目主持，8分；
5. 省科研成果推广主持（算厅局级8分）；
6. 三本省级教材，12分；
7. 两项国际会议宣读，16分；
</t>
  </si>
  <si>
    <t>1. 浙江大学校博士生会对外交流部部长（8分）
2. 学术讲座8次（4分）；
3. 格物致知论坛4场分论坛（2分）</t>
  </si>
  <si>
    <t>1.Lexical Features of Economic Legal Policy and News in China Since the COVID-19 Outbreak，Frontiers in Public Health，SSCI，一作，2022年7月
2.论语言学在亚洲文明研究中的作用，浙江大学学报（人文社会科学版），一级期刊，二作（导师一作），2022年2月
3.汉语语法化与普遍理论的结合及其教研启示——评《语法化理论的汉语视角》，中国教育学刊，CSSCI，一作，书评，2022年1月
4.基于语料库的法律条文中施为动词的翻译研究——以中国大陆和香港地区双语法律文本 为例，Advances in Social Science, Education and Humanities Research，CPCI，一作，2022年4月
5.语言学视角下近现代文明对亚洲语言的影响，Advances in Social Science, Education and Humanities Research，CPCI，一作，2021年11月
6.第八届人文学科和社会科学研究国际学术会议（ICHSSR 2022），国际会议论文宣读，A Corpus-based Study on the Translation of Performative Verbs in Legal Texts Take bilingual legal texts in Mainland China and Hong Kong for example，2022年4月
7.2021教育、语言与艺术国际学术会议（ICELA 2021），国际会议论文宣读，The Influence of Modern Civilization on Asian Languages from the Perspective of Linguistics，2021年11月</t>
  </si>
  <si>
    <t>1.SSCI期刊论文1篇（30分）
2.一级期刊论文1篇（20分）
3.CSSCI论文书评1篇（8分）
4.CPCI论文2篇未检索（16*0.8=12.8分）
5.国际会议2次（16分）</t>
  </si>
  <si>
    <t>1.学院研博会主席团成员（10分）
2.讲座卡10次（5分）
3.集体活动4次：格物致知论坛4次（2分）</t>
  </si>
  <si>
    <r>
      <rPr>
        <sz val="9"/>
        <color theme="1"/>
        <rFont val="宋体"/>
        <charset val="134"/>
      </rPr>
      <t xml:space="preserve">1. Revisiting English Written VP-Ellipsis and VP-Substitution: A Dependency-Based Analysis, </t>
    </r>
    <r>
      <rPr>
        <i/>
        <sz val="9"/>
        <color theme="1"/>
        <rFont val="宋体"/>
        <charset val="134"/>
      </rPr>
      <t>Linguistics Vanguard</t>
    </r>
    <r>
      <rPr>
        <sz val="9"/>
        <color theme="1"/>
        <rFont val="宋体"/>
        <charset val="134"/>
      </rPr>
      <t xml:space="preserve"> (SSCI, A&amp;HCI), 第一作者，2022年第1期
2. Review of Statistics in Corpus Linguistics: A New Approach by Sean Wallis，</t>
    </r>
    <r>
      <rPr>
        <i/>
        <sz val="9"/>
        <color theme="1"/>
        <rFont val="宋体"/>
        <charset val="134"/>
      </rPr>
      <t xml:space="preserve">Natural Language Engineering </t>
    </r>
    <r>
      <rPr>
        <sz val="9"/>
        <color theme="1"/>
        <rFont val="宋体"/>
        <charset val="134"/>
      </rPr>
      <t>(SCI, SSCI, A&amp;HCI), 独作，2022.01  
3. Review of Chapters of Dependency Grammar: A historical survey from Antiquity to Tesnière，</t>
    </r>
    <r>
      <rPr>
        <i/>
        <sz val="9"/>
        <color theme="1"/>
        <rFont val="宋体"/>
        <charset val="134"/>
      </rPr>
      <t xml:space="preserve">Language &amp; History </t>
    </r>
    <r>
      <rPr>
        <sz val="9"/>
        <color theme="1"/>
        <rFont val="宋体"/>
        <charset val="134"/>
      </rPr>
      <t xml:space="preserve">(SSCI, A&amp;HCI), 第一作者, 2022.07
4. Review of On Invisible Language in Modern English: A Corpus-based Approach to Ellipsis, </t>
    </r>
    <r>
      <rPr>
        <i/>
        <sz val="9"/>
        <color theme="1"/>
        <rFont val="宋体"/>
        <charset val="134"/>
      </rPr>
      <t xml:space="preserve">Glottometrics </t>
    </r>
    <r>
      <rPr>
        <sz val="9"/>
        <color theme="1"/>
        <rFont val="宋体"/>
        <charset val="134"/>
      </rPr>
      <t xml:space="preserve">(ESCI), 独作, 2022.07
5. 英语谓语省略句与替代句的依存句法结构分析. </t>
    </r>
    <r>
      <rPr>
        <i/>
        <sz val="9"/>
        <color theme="1"/>
        <rFont val="宋体"/>
        <charset val="134"/>
      </rPr>
      <t>计量语言学研究进展（2）：词汇与句法计量研究</t>
    </r>
    <r>
      <rPr>
        <sz val="9"/>
        <color theme="1"/>
        <rFont val="宋体"/>
        <charset val="134"/>
      </rPr>
      <t>，浙江大学出版社. 第一作者,2022.06
6. 语体、标注方式与依存距离的回归分析.</t>
    </r>
    <r>
      <rPr>
        <i/>
        <sz val="9"/>
        <color theme="1"/>
        <rFont val="宋体"/>
        <charset val="134"/>
      </rPr>
      <t xml:space="preserve"> 计量语言学研究进展（2）：词汇与句法计量研究</t>
    </r>
    <r>
      <rPr>
        <sz val="9"/>
        <color theme="1"/>
        <rFont val="宋体"/>
        <charset val="134"/>
      </rPr>
      <t xml:space="preserve">，浙江大学出版社. 通讯作者,2022.06
7. A Quantitative Analysis of Queen Elizabeth II’s and American Presidents’ Christmas Messages’ Syntactic Features. </t>
    </r>
    <r>
      <rPr>
        <i/>
        <sz val="9"/>
        <color theme="1"/>
        <rFont val="宋体"/>
        <charset val="134"/>
      </rPr>
      <t>International Quantitative Linguistics Conference (QUALICO 2021)</t>
    </r>
    <r>
      <rPr>
        <sz val="9"/>
        <color theme="1"/>
        <rFont val="宋体"/>
        <charset val="134"/>
      </rPr>
      <t xml:space="preserve">, Tokyo, Japan. 国际会议宣读论文,2021.09（一作）
8. Frequency in Chinese Ballad Song Lyrics: A Quantitative Morpheme-based Study. </t>
    </r>
    <r>
      <rPr>
        <i/>
        <sz val="9"/>
        <color theme="1"/>
        <rFont val="宋体"/>
        <charset val="134"/>
      </rPr>
      <t>Chinese Lexical Semantic Workshop (CLSW 2022)</t>
    </r>
    <r>
      <rPr>
        <sz val="9"/>
        <color theme="1"/>
        <rFont val="宋体"/>
        <charset val="134"/>
      </rPr>
      <t>, Fuzhou, China. 国际会议宣读论文,2022.05
9. Information Compression via Eliding Verb Phrase: A Dependency-Based Study. 浙江大学外国语学院青年学术论坛，国内会议宣读论文，2022.05 （共一，此项不申报加分）</t>
    </r>
  </si>
  <si>
    <t>1. SSCI期刊论文1篇（30*0.8 =24）
2. ssci书评2篇（15+15=30）
3.esci书评1篇（16*0.5=8）
4.其他论文2篇（4*2=8）
5.会议论文宣读（国际会议2次 16+国内会议1次（共同一作）=16，上限16）</t>
  </si>
  <si>
    <t>1.参加暑期社会实践（个人：浙江申奇环境服务有限公司）（1）
2.学院学术讲座10次（5）
3.阳光长跑（0.5）
4.格物致知论坛（0.5）</t>
  </si>
  <si>
    <t>1. 语言测试的公平性：中国考试文化回眸，《中国考试》，2022年第1期，CSSCI扩展版来源期刊，第一作者，2022年1月；
2. 语言测试的公平性:内涵、公平观及研究启示，《外语教学与研究》54卷第1期，权威期刊，第二作者（导师一作），2022年1月；
3. 教育公平背景下的语言测试公平性研究，2020年度国家社会科学基金一般项目（20BYY107），主参（排名前三），2020年9月 - 2023年6月（此前未参评）。</t>
  </si>
  <si>
    <t xml:space="preserve">1. CSSCI扩展版来源期刊一篇（10分）
2. 权威期刊文论一篇（30分）
3. 国家级项目主参一项（10分）             </t>
  </si>
  <si>
    <t>1. 紫金港跨学科国际讲坛：第三届文学伦理学研究大学生领航论坛，国际会议论文宣读，《家屋、家庭关系与家庭伦理：&lt;白噪音&gt;中的美国后现代家庭叙事》，2022年5月；
2.《无声的言说——&lt;标本师的魔幻剧本&gt;中的“沉默”书写》，《兰州大学学报》，CSSCI，第二作者（导师一作），2022年7月。</t>
  </si>
  <si>
    <t>1.国际会议1次（8分）
2.CSSCI论文1篇（16分）</t>
  </si>
  <si>
    <t>1. 学院研博会学术部干事（6分）；
2. 学院学术讲座10次（5分）；
3. 集体活动（2分）-格物致知论坛4场；
4. 文学伦理学会议志愿者（0.5分）；
5. 2022年全国大学生英语翻译能力竞赛英译汉组省级三等奖（4分）；
6. 2022年全国大学生英语翻译能力竞赛汉译英组省级三等奖（4分）。</t>
  </si>
  <si>
    <t>1. 论文：Visualizing international studies on cyberspace sovereignty: Concept, Rationality and Legitimacy. International Journal of Legal Discourse. ESCI. Shi Jianzhong &amp; Ming Xu. 2021. 9
2. 课题：数字经济时代平台治理规则研究，省部级，主参，2022. 3
3. 会议：Corpus-based Studies of Platform Governance Rules in the Digital Economy Era，the 1st International Forum on East Asian Digital Economy Development and Industrial Security，国际会议，2022. 5</t>
  </si>
  <si>
    <t>1.ESCI 论文（8分）；
2.省部级课题主参（8分）；
3.国际会议（8分）</t>
  </si>
  <si>
    <t>1.参加学术讲座（10*0.5=5分）
2.研究生第四党支部副支书（8分）</t>
  </si>
  <si>
    <t>1. Entwicklung der lexikalischen Fehler chinesischer Deutschlerner 
- unter besonderer Berücksichtigung des Einflusses des Chinesischen，Literatur，其他学术期刊，第一作者，2022年6月；
2. 基于语料库的中国德语学习者书面语词汇与句法复杂度发展研究，2021年教育部高等学校外国语言文学类专业教学指导委员会德语专业教学指导分委员会教育教学研究一般项目，第二作者，2021年12月；
3. Chinesisches Deutschlerner-Korpus (CDLK)，58. Jahrestagung des Leibniz-Instituts für Deutsche Sprache als Online-Konferenz，国际会议，第二作者，2022年3月；
4）Kein „Ich“ im Wissenschaftsdeutsch chinesischer Lerner? XVII. Internationale Tagung der Deutschlehrerinnen und Deutschlehrer，国际会议，第一作者，2022年8月</t>
  </si>
  <si>
    <t>1）其他学术论文1篇（4分）；
2）国家级科研项目主参1项（10分）；
3）国际学术会议宣读论文2次（16分）</t>
  </si>
  <si>
    <t>1. 阳光长跑（0.5分）；
2. 讲座卡（5分）；
3. 2021/22春夏学期助教工作（1分）</t>
  </si>
  <si>
    <t>1.生成－他者和文学机器———论《等待戈多》中的“块茎式书写”，《当代比较文学》，普刊，独作，2021年11月；
2.当代法国文学的反讽之维——评《文化批评视野下法国当代小说中的反讽叙事研究》，《法语国家与地区研究》，普刊，独作，2022年7月；
3.中翻法译著(独译)：L'imprimerie,Paris: Édition Horizon Oriental，2021,5万字；
4.“第十届文学伦理学批评国际学术研讨会”宣读论文，2021年10月；
5.国内会议：中国法国文学研究会2021年年会，2021年10月</t>
  </si>
  <si>
    <t>1.普刊4分
2.普刊4分
3.译著7分
4.国际会议8分
5.国内会议4分</t>
  </si>
  <si>
    <t xml:space="preserve">1.阳光长跑(0.5分)
2.“格物致知”：开幕式+主旨发言、文学分论坛（1分）
</t>
  </si>
  <si>
    <t>1.《心之死》的趣味与伦理焦虑，《英美文学研究论丛》，CSSCI集刊，独作，2022年6月（属于CSSCI集刊，10分）     
2.紫金港跨学科国际讲坛：第三届文学伦理学批评跨学科研究大学生领航论坛，国际会议论文宣读，《快乐基因》中的科学伦理危机，2022年5月（8分）
3.全国美国文学研究会第十四届专题研讨会，国内会议论文宣读，《白雪公主后传》中的“垃圾美学”，2021年10月（4分）
4. “浙江省外文学会第一届研究生论坛优秀论文”特等奖论文宣读（4分）</t>
  </si>
  <si>
    <t xml:space="preserve">1.CSSCI集刊（10分）； 
2.国际会议1次（8分）；
3.国内会议2次（8分）   </t>
  </si>
  <si>
    <t xml:space="preserve">
2.个人社会实践（1分）；
3.校院志愿者服务：第三届文学伦理学批评论坛志愿者（0.5分）</t>
  </si>
  <si>
    <r>
      <rPr>
        <sz val="9"/>
        <color theme="1"/>
        <rFont val="宋体"/>
        <charset val="134"/>
      </rPr>
      <t xml:space="preserve">"In and out of the cage: informational privacy in Henry James’s In the Cage." </t>
    </r>
    <r>
      <rPr>
        <i/>
        <sz val="9"/>
        <color theme="1"/>
        <rFont val="宋体"/>
        <charset val="134"/>
      </rPr>
      <t>International Journal of Legal Discourse</t>
    </r>
    <r>
      <rPr>
        <sz val="9"/>
        <color theme="1"/>
        <rFont val="宋体"/>
        <charset val="134"/>
      </rPr>
      <t>. (ESCI, 2/2). 2022-05.（16分）</t>
    </r>
  </si>
  <si>
    <t>ESCI论文1篇（16分）</t>
  </si>
  <si>
    <t>1. 文学一班心理委员（6分）；
2. 担任一学年助教（2分）</t>
  </si>
  <si>
    <t>论文名称 Legislative discourse of digital governance: a corpus-driven comparative study of laws in the European Union and China; 刊物 International Journal of Legal Discourse; 刊物等级ESCI; 第一作者; 发表时期 2021年11月25日</t>
  </si>
  <si>
    <t>ESCI,1篇</t>
  </si>
  <si>
    <t>16分</t>
  </si>
  <si>
    <t>《有效教学视角下的外语学习适应性研究》，《文学少年》，一般期刊论文，一作，2021年第36期。</t>
  </si>
  <si>
    <t>一般期刊论文1次（4分)</t>
  </si>
  <si>
    <t xml:space="preserve">1.学院学术讲座6次（3分）
2. 2022年5月28日浙江大学第423期博士生创新论坛，开幕式+主旨报告（0.5分）
3.2022年5月28日浙江大学第423期博士生创新论坛，语言学分论坛（0.5分）
4.2022年5月28日浙江大学第423期博士生创新论坛，文学分论坛（0.5分）
5.班级信息委员（6分） </t>
  </si>
  <si>
    <t>1.  2021.9.25 第十八届全国德语文学年会 湖南湘潭  《探求创作的本源：浅论彼得·汉德克小说&lt;圣山启示录&gt;中的绘画与书写》
2. 2022.8.27 当代外国文学年会 河北石家庄 《“隐身之物”：彼得·汉德克&lt;圣山启示录&gt;中的真实观》</t>
  </si>
  <si>
    <t>国内会议宣读*2</t>
  </si>
  <si>
    <t>1.参加院内十次讲座（0.5*10）
2. 参加院内活动3次 （0.5*3）</t>
  </si>
  <si>
    <t>2019级外国语言文学博士</t>
  </si>
  <si>
    <t>11905010</t>
  </si>
  <si>
    <t>1.Review of Functional Approach to Professional Discourse
Exploration in Linguistics. A&amp;HCI. 2022年6月
2.A sociosemiotic interpretation of cultural heritage in UNESCO
legal instruments: a corpus-based study. International Joural of Legal Discourse. ESCI, 2022年6月
3. 译著《国际法中的非物质文化遗产》，中国民主法制出版社. 2021年12月
4. 中央部委政府咨询报告一份 （采纳）. 2022年3月</t>
  </si>
  <si>
    <t>1.A&amp;HCI期刊书评1篇（15分）
2.ESCI期刊论文1篇（16分）
3.译著1部（10万字，10分）          
4.政府咨询报告1份（15分）</t>
  </si>
  <si>
    <t xml:space="preserve">56
</t>
  </si>
  <si>
    <t>1 2021年教育部高等学校外国语言文学类专业教学指导委员会德语专业教学指导分委员会教育教学研究项目：基于语料库的中国德语学习者书面语词汇与句法复杂度发展研究（2021年12月，国家级，主持，20分）
2 科研论文：Zur Rolle des Chronotopos in Diaspora-Berichten von ChinesInnen in Deutschland，发表于Literaturstraße, 22(2)（2021年12月，普通刊物，二作，导师一作，4分）
3 国际学术作报告：A quantitative analysis of syntactic complexity development in German learners' interlanguage: A dependency syntactically-annotated corpus study，在International Quantitative Linguistics Conference Qualico 2021上做报告（2021年9月，国际会议，8分）
4 国际学术作报告：Die automatische Analyse der syntaktischen Komplexität der Schriften von chinesischen Deutschlernern und ihre Anwendung bei der Bewertung，在XVII. Internationale Tagung der Deutschlehrerinnen und Deutschlehrer上做报告（2022年8月，国际会议，8分）</t>
  </si>
  <si>
    <t>1.国家级项目主持，20分
2.普通期刊1篇，4分
3.国际会议2次，16分</t>
  </si>
  <si>
    <t>1 第七届“LSCAT”杯浙江省笔译大赛：德译中二等奖（省级二等奖，5分）
2 院系集体活动：格物致知参会（0.5分）、阳光长跑（0.5分）
3 学术讲座（12次，上限5分）</t>
  </si>
  <si>
    <t>1. Review of Corpus Linguistics for English for Academic Purposes，System, ssci书评，通讯作者, 2022, 5
2. Review of Understanding development and proficiency in writing: Quantitative corpus linguistic approaches, Journal of Second Language Writing, ssci书评，通讯作者，2022年3月
3. Tsy Yih and Haitao Liu. 2022. A Preliminary Quantitative Investigation of Chinese Monosyndetic Coordinators.Chinese Lexical Semantic Workshop(CLSW 2022), Fuzhou, China. 国际会议
4. Tsy Yih &amp; Haitao Liu. 2021. A quantitative study investigation of English adnominal modifiers. Proceedings of The 35th Pacific Asia Conference on Language, Information and Computation (PACLIC 35). Shanghai, November 5 - 7, 2021. 476-482. 论文集（https://aclanthology.org/2021.paclic-1.50/）
5.  依存关系与构式的结合. 计量语言学研究进展（2）：词汇与句法计量研究，浙江大学出版社. 独作,2022.06</t>
  </si>
  <si>
    <t xml:space="preserve">1.ssci书评*2（15*2=30）
2.国际会议*1（8）
3.论文集*1（4）
4.其他论文*1（4）                     </t>
  </si>
  <si>
    <t>1.参加暑期社会实践（个人：浙江申奇环境服务有限公司）（1）</t>
  </si>
  <si>
    <r>
      <rPr>
        <sz val="9"/>
        <color theme="1"/>
        <rFont val="宋体"/>
        <charset val="134"/>
      </rPr>
      <t xml:space="preserve">1.参加第五届动态句法学国际会议（The Fifth Dynamic Syntax Conference），国际会议论文宣读，zhe/na me zuo construction at syntax-pragmatic interface，2022年4月
</t>
    </r>
    <r>
      <rPr>
        <b/>
        <sz val="9"/>
        <color theme="1"/>
        <rFont val="宋体"/>
        <charset val="134"/>
      </rPr>
      <t>2.浙江省外文学会第一届研究生优秀论文特等奖论文宣读，国内会议</t>
    </r>
  </si>
  <si>
    <t>1.国际会议宣读论文（8分）
2.国内会议宣读论文（4分）</t>
  </si>
  <si>
    <t>1.外应二班心理委员（6分）
2.讲座卡10次（5分）
3.集体活动2次：格物致知论坛开幕式、阳光长跑（1分）</t>
  </si>
  <si>
    <r>
      <rPr>
        <sz val="9"/>
        <color theme="1"/>
        <rFont val="宋体"/>
        <charset val="134"/>
      </rPr>
      <t xml:space="preserve">1.“‘Desire of wandring’: Decoding the word ‘Wandering’ in Milton’s </t>
    </r>
    <r>
      <rPr>
        <i/>
        <sz val="9"/>
        <color theme="1"/>
        <rFont val="宋体"/>
        <charset val="134"/>
      </rPr>
      <t>Paradise Lost</t>
    </r>
    <r>
      <rPr>
        <sz val="9"/>
        <color theme="1"/>
        <rFont val="宋体"/>
        <charset val="134"/>
      </rPr>
      <t xml:space="preserve">,” 2021 7th International Seminar on Education, Arts and Humanities, CPCI（online，未检索）, 第一作者, 2021年10月；
2.“Mo Zhi’s Notes on Shakespeare’s Sonnets,” </t>
    </r>
    <r>
      <rPr>
        <i/>
        <sz val="9"/>
        <color theme="1"/>
        <rFont val="宋体"/>
        <charset val="134"/>
      </rPr>
      <t>Multicultural Shakespeare</t>
    </r>
    <r>
      <rPr>
        <sz val="9"/>
        <color theme="1"/>
        <rFont val="宋体"/>
        <charset val="134"/>
      </rPr>
      <t>, ESCI书评, 第一作者, 2022年4月。</t>
    </r>
  </si>
  <si>
    <t>1.CPCI论文1篇（6.4分）
2.ESCI书评1篇（8分）</t>
  </si>
  <si>
    <t>外语学院研究生2021-2022学年评奖评优综合业绩量化统计表（2020级硕士生）</t>
  </si>
  <si>
    <t>2020级外国语言学及应用语言学</t>
  </si>
  <si>
    <t>科研成果等级、数量</t>
  </si>
  <si>
    <t>1. A multilevel regression analysis of computer-mediated communication in synchronous and asynchronous contexts and digital reading achievement in Japanese students, Interactive Learning Environments. SSC一区I, 一作，2022年5月
2. Impact of extracurricular synchronous and asynchronous computer-mediated communication between students and teachers on digital reading performance: A multilevel mediation analysis of 53 countries/regions, Education and Information Technologies, SSCI一区, 二作，导师一作，2022年8月
3. ICT self-efficacy and ICT interest mediate the gender differences in digital reading: A multilevel serial mediation analysis, ESCI, 一作
4. The mediating effect of students’ perceived teacher unfairness on the gender differences in science performance: Evidence from multilevel analysis on 31 OECD countries, 2022 5th International Conferenceon Data Science and Information Technology, EI, 一作（发表未检索*0.8，提供封面封底、目录、录用函和正文）
5. Cross‐country Comparability and Validity of Metacognition of Assessing Online Information Credibility in PISA 2018: Evidence from 37 OCED Countries, International Journal of Social Science and Education Research, 国际普刊，一作
6. Metacognition Explains the Gender Dizerences in Digital Reading Performance: A Multilevel Mediation Analysis，Journal of Gender, Culture and Society，国际普刊，一作
7. Critical Thinking Formation in the Scope of Connectivism，International Journal of Linguistics Studies，国际普刊，一作
8. 第九届中国第二语言习得研究国际研讨会，国际会议宣读，Metacognition explains the gender differences in digital reading performance: A multilevel mediation analysis, 2021年12月
9. 2021年第九届全国认知神经语言学大会，国内会议宣读，Cross-country comparability and validity of metacognition of assessing online information credibility in PISA 2018: Evidence from 37 OCED countries，2021年11月
10. 第五届全国特殊人群话语研究求索论坛，国内会议宣读，Resting-state fMRI functional connectivity of pragmatic language impairment in children with autism，2021年11月</t>
  </si>
  <si>
    <t>1.SSCI论文2篇（60分）
2. ESCI论文1篇（16分）
3. EI论文1篇（已发表但未检索，16*0.8=12.8分）
4. 普刊3篇（4*3=12分）
5. 国际会议宣读1次（8分）
6. 国内会议宣读2次（4*2=8分）</t>
  </si>
  <si>
    <t>1. 参与学院讲座5次（2.5分）
2. 集体活动，阳光长跑（0.5分）
3.助教一学年（2分）</t>
  </si>
  <si>
    <t>1. The effects of ICT-based social media on adolescents' digital reading performance: A longitudinal study of PISA 2009, PISA 2012, PISA 2015 and PISA 2018, Computers &amp; Education, SSCI, 二作(导师一作), 2021年9月
2.The 17th International Conference on Computer Science &amp; Education (ICCSE 2022)，国际会议论文宣读，A multilevel mediation study on the effects of ICT self-efficacy on adolescents’ digital reading performance，2022年8月
3. 浙大宁波理工学院第四届“波兰周”面向国家战略的外语学科发展高端学术论坛，国内会议论文宣读，信息技术心理及行为因素对青少年电子阅读素养的影响——基于波兰PISA 2018数据的中介分析，2022年5月
4. 2022年浙江大学外国语学院青年学术论坛，国内会议论文宣读，The effects of ICT-based social media on adolescents' digital reading performance: A longitudinal study of PISA 2009, PISA 2012, PISA 2015 and PISA 2018，2022年5月
5. 吉林省教育学会教育科研重点课题，核心素养视阈下初中英语项目化学习策略研究，主参(3/7)，2022年6月</t>
  </si>
  <si>
    <t>1. SSCI论文1篇（30分）
2. 国际学术会议宣读论文1次（8分）
3. 国内学术会议宣读论文2次（4*2=8分）
4. 省部级科研项目主参（8分）</t>
  </si>
  <si>
    <t>1. 学术竞赛校级一等奖-“启真杯”浙江大学2022年度学生十大学术新成果奖（5分）
2. 研究生干部-外应一班心理委员（6分）
3. 学院学术讲座16次（10次，线上没签名的不算）（上限5分）
4. 校院集体活动-格物致知博士生学术论坛（1.5分）</t>
  </si>
  <si>
    <r>
      <rPr>
        <sz val="9"/>
        <color theme="1"/>
        <rFont val="宋体"/>
        <charset val="134"/>
      </rPr>
      <t>1.On Mean Dependency Distance as a Metric of Translation Quality Assessment,</t>
    </r>
    <r>
      <rPr>
        <i/>
        <sz val="9"/>
        <color theme="1"/>
        <rFont val="宋体"/>
        <charset val="134"/>
      </rPr>
      <t>Indian Journal of Language and Linguistics</t>
    </r>
    <r>
      <rPr>
        <sz val="9"/>
        <color theme="1"/>
        <rFont val="宋体"/>
        <charset val="134"/>
      </rPr>
      <t>，普刊，第一作者，2021.12；
2.网络黑话或潜在通语——“抽象话”的来路与归处，</t>
    </r>
    <r>
      <rPr>
        <i/>
        <sz val="9"/>
        <color theme="1"/>
        <rFont val="宋体"/>
        <charset val="134"/>
      </rPr>
      <t>声屏世界</t>
    </r>
    <r>
      <rPr>
        <sz val="9"/>
        <color theme="1"/>
        <rFont val="宋体"/>
        <charset val="134"/>
      </rPr>
      <t>，普刊，第一作者，2021.12；
3.Digital Power in Preservation of Endangered Languages，</t>
    </r>
    <r>
      <rPr>
        <i/>
        <sz val="9"/>
        <color theme="1"/>
        <rFont val="宋体"/>
        <charset val="134"/>
      </rPr>
      <t>Scientific Journal of Huamnities and Social Sciences</t>
    </r>
    <r>
      <rPr>
        <sz val="9"/>
        <color theme="1"/>
        <rFont val="宋体"/>
        <charset val="134"/>
      </rPr>
      <t>，普刊，第一作者，2021.11；
4.Effect of Gender in Impoliteness Strategies of Computer-Mediated Communication: A Case Study Based on Weibo News Comments, World Scientific Research Journal，普刊，第一作者，2021.12；
5.首届人文社科跨学科研究高端论坛（IAIHSSR），国际会议论文宣读，自动化的翻译质量评估：一种基于平均依存距离的方法，2021.11；
6.浙江大学外国语学院青年学术论坛，国内会议论文宣读，省略动词短语以实现信息压缩：基于依存语法的研究，2022.05；（共同一作）</t>
    </r>
  </si>
  <si>
    <t>1.其他刊物四篇（4*4=16）；
2.国际会议一次（8分）；
3.国内会议一次（4/2=2分）</t>
  </si>
  <si>
    <t>1.外应三班心理委员（6分）；
2.学院学术讲座10次（10*0.5=5分）；
3.阳光长跑（0.5）；
4.格物致知论坛（开幕式主旨发言，三个分论坛）（2分）；
5.廉政动漫大赛院级二等奖（2分/2=1和另外一位同学一同申报）
6 社会实践个人项目（1分）
7.助教1长学期（1分）</t>
  </si>
  <si>
    <t>1.The Distribution Patterns of Valency-changing Verbs: An Approach of Quantitative Linguistics，International Journal of Linguistics Studies，普通期刊，第一作者，2021年11月；
2.Mission Statements in Chinese Enterprises from the Perspective of the Speech Act Theory -- A Comparative Analysis of Fortune 500 and Non-Fortune 500 Enterprises，Frontiers in Economics and Management，普通期刊，第一作者，2021年11月；
3.Analysis of Dialect Protection in Linyi under the Framework of Accounting Scheme，Scientific Journal Of Humanities and Social Science，普通期刊，第一作者，2021年11月；
4.Invariance Levels across Language Versions of the PISA 2018 Reading Comprehension Tests in China, France, and the United States，International Journal of Social Science and Education Research，普通期刊，第一作者，2021年12月；
5.第十七届全国语用学研讨会暨第十一届中国逻辑学会语用学专业委员会年会，国内会议论文宣读，Dependency Distance as a Measure of the Cognitive Burdens Associated with Different Speech Acts — An Analysis Based on the Switchboard Dialog Act Corpus，2021年10月
6.浙江大学外国语学院青年学术论坛，国内会议论文宣读，Dependency Distance as a Measure of the Cognitive Burdens Associated with Different Discourse Topics, Genders, and Education Levels，2022年5月
7.第九届“当代中国新话语“国际学术研讨会暨第二届“话语研究前沿“国际会议宣读证明，国际会议论文宣读，Dependency Distance as a Measure of the Cognitive Burdens Associated with Different Discourse Topics，2021年11月</t>
  </si>
  <si>
    <t xml:space="preserve">1.普通期刊文章4篇（16分）
1.国内会议2次（8分）
2.国际会议1次（8分）
</t>
  </si>
  <si>
    <t>1.学术讲座10次（5分）
2.助教一学年（2分）
3.阳光长跑（0.5分）
4.国庆升旗仪式（0.5分）
5.格物致知论坛参与2场（1分）</t>
  </si>
  <si>
    <t>豪根矩阵模型下的现代汉语字母词规划研究，哈尔滨学院学报，本科学报，一作，2022年6月26日
疫情下的网络语言生态——基于社交媒体的数据分析，第七届全国生态语言学研讨会“青年学者论坛”论文宣读，国内会议，一作，2022年8月20日</t>
  </si>
  <si>
    <t>1.本科学报1篇（8分）
2.国内会议1次（4分）</t>
  </si>
  <si>
    <t>1.党支部副书记（8分）
2.学院学术讲座10次（5分）
3.助教1学年（2分）
4.校院集体活动（2分）
5.普译奖全国大学生写作比赛二等奖（5分）</t>
  </si>
  <si>
    <t>1.福州方言的保护与传承探析，龙岩学院学报,本科学报，第一作者，2021年11月；
2.Interpreters' Mediation of Facework in Chinese Premier Press Conferences, 浙江大学外国语学院青年学术论坛，国内会议宣读论文，2022年5月</t>
  </si>
  <si>
    <t>1.外应三班班长（10分）
2.全国大学生英语竞赛（浙江赛区）二等奖（5分）
3.第六届普译奖全国大学生翻译比赛三等奖（4分）
4.助教一学年（2分）
5.讲座10次（5分）
6.集体活动：2022全球治理周、阳光长跑、格物致知开幕式、格物致知翻译分论坛、格物致知文学分论坛、格物致知语言学分论坛（3分）</t>
  </si>
  <si>
    <t>10+5+3+2+5+3=29=20（上限）</t>
  </si>
  <si>
    <t>1.Chinese as a Second Language Multilinguals' speech competence and speech performance: Cognitive, affective and sociocultural perspectives, Peijian Paul Sun. Springer, Singapore (2020)，SSCI书评，一作，2021年12月</t>
  </si>
  <si>
    <t>1.SSCI书评1篇（15分）</t>
  </si>
  <si>
    <t>1.讲座卡10次（5分）
2.外应二班党支部纪检委员（8分）
3.助教1学年（2分）
4.集体活动1次：格物致知论坛1次（0.5分）</t>
  </si>
  <si>
    <t>1.2022.06: Review of Chiluwa (2021): Discourse and conflict: Analysing text and talk of conflict, hate and peace-building. Journal of Language and Politics.(SSCI) 二作，导师一作 （online）
2.2022.05: Visualizing the knowledge domain of research on national security discourse: A bibliometric review using CiteSpace. 一作，浙江大学格物致知博士生论坛宣读论文</t>
  </si>
  <si>
    <t>SSCI书评一篇（online）、国内会议宣读论文一次
15*80%+4</t>
  </si>
  <si>
    <t>1.外院研博会学术部干事
2.讲座卡3次
3.助教一学年
4.外院暑期赴德清社会实践</t>
  </si>
  <si>
    <t>6+1.5+2+2=11.5</t>
  </si>
  <si>
    <t>1. Researching second language acquisition in the study abroad learning environment: An introduction for student researchers Isabelli-García, Christina L., Isabelli, Casilde A. Palgrave Pivot, 2020. xxii + 138 pp. ISBN: 978-3-030-25156-7, International Journal of Applied Linguistics, SSCI, 一作, 2022年6月
2. Effects of oral continuation and peer interaction on L2 vocabulary learning in the Chinese EFL context, 2022年浙江大学外国语学院青年学术论坛, 国内会议论文宣读, 2022年5月</t>
  </si>
  <si>
    <t>1.SSCI书评1篇（15分）
2.国内学术会议1次（4分）</t>
  </si>
  <si>
    <t>1.讲座卡10次（5分）
2.助教1学年（2分）
3.集体活动1次：阳光长跑（0.5分）</t>
  </si>
  <si>
    <t>语言计量指标在翻译风格研究中 的应用：以意识流小说《到灯塔 去》为例、解放军外国语学院学 cssci 报、CSSCI、第二作者（导师一作）、 20220515</t>
  </si>
  <si>
    <t>C刊1篇 16分</t>
  </si>
  <si>
    <t>阳光长跑0.5分 
第三届文学伦理会议志愿者 0.5分 
2022全球治理周讲座 0.5分 
学院内学术讲座 10次5分 
助教一学期 1分</t>
  </si>
  <si>
    <t>Effects of English Proficiency on Caucasian Face Gender Perception by Chinese-English Bilinguals: Evidence from ERP，International Journal of English Linguistic</t>
  </si>
  <si>
    <t>4分*0.8=3.2</t>
  </si>
  <si>
    <t>1.讲座卡3次（1.5分）
2.助教1学年（2分）
3.外应二班党支部宣传委员（8分）
4.集体活动2次：阳光长跑、格物致知1次（1分）
6.LSCAT杯浙江省笔译大赛英译汉一等奖（6分）
7.LSCAT杯浙江省笔译大赛汉译英二等奖（5分）</t>
  </si>
  <si>
    <t>22005046</t>
  </si>
  <si>
    <t>学术交流：
第一届话语、论辩与全球传播国际学术研讨会，2022年7月9日，8分</t>
  </si>
  <si>
    <t>国际学术会议宣读论文1次</t>
  </si>
  <si>
    <t>1、社会实践：
浙江大学外国语学院赴中国国际发展知识中心社会实践（团队领队），3分
2、校院集体活动：
阳光长跑+格物致知1次,1分
3、研究生干部：班级信息委员，6分
4、助教助管：一学年助教，2分；一学年浙江大学教育基金会助管，2分。</t>
  </si>
  <si>
    <t>1. 2021外语教育教学研究论坛 “新时代的外语教育教学：传统、探索与创新”，国内会议论文宣读：依存语法视角下中国英语学习者英语写作的体裁差异，2021年10月；
2. “一带一路”文明交流互鉴与应用型外语人才培养国际研讨会，国际会议论文宣读：高中英语学习者英语写作句法复杂度发展研究，2021年11月；
3. 第六届广外应用语言学论坛，国内会议论文宣读：中国英语学习者英语写作的名词短语复杂性研究，2021年12月</t>
  </si>
  <si>
    <t>国际会议1次，国内会议2次(8+4+4=16分)</t>
  </si>
  <si>
    <t xml:space="preserve">阳光长跑0.5分 
学院内学术讲座 10次，5分 </t>
  </si>
  <si>
    <t>1. 讲座卡10次（5分）
2. 集体活动5次：阳光长跑、 格物致知论坛4次（2.5分）
3.外应二班信息委员（6分）
4. LSCAT浙江省法译汉大赛三等奖（4分）</t>
  </si>
  <si>
    <t>1. The analysis of influencing factors on the value dimension of Asian students’ global competence - based on PISA 2018, 2021 16th International Conference on Computer Science &amp; Education (ICCSE) , EI, 通讯作者.2022年8月；
2. 吉林省教育学会教育科研重点课题《核心素养视阈下初中英语项目化学习策略研究》，主参（2/7）, 2022年6月。</t>
  </si>
  <si>
    <t>1. EI论文一篇（16分/2=8分）;
 2. 省级项目主参（8分）</t>
  </si>
  <si>
    <t>助教助管1长学期</t>
  </si>
  <si>
    <t>1.外应二班党支部副书记（8分）
2.讲座卡5次（2.5分）
3.校级社会实践领队（4分）</t>
  </si>
  <si>
    <t>2020级英语语言文学</t>
  </si>
  <si>
    <t>1、埃比尼泽的成长之路——《烟草经纪人》中的伦理书写，《江西科技师范大学学报》，本科学报，第一作者，2021年10月。
2、清末民初闽籍翻译家的兴盛与马尾船政学堂，《海峡人文学刊》，普通期刊，第一作者，2021年12月。
3、《论&lt;烟草经纪人&gt;中的海洋书写》，第四届海洋文学与文化国际研讨会，国际会议宣读，2021年11月。
4、《〈卢贡家族的家运〉中战争对社会环境的塑造》,认知研究视域下的战争文学国际学术研讨会,国际会议宣读，2021年11月。</t>
  </si>
  <si>
    <t>1、本科学报1篇（8分）
2、普通期刊1篇（4分）
3、国际会议论文宣读2次（16分）</t>
  </si>
  <si>
    <t>1、兼职辅导员（10分）
2、学术讲座12次（5分）
3、集体活动（2.5分）-格物致知论坛4场、阳光长跑
4、助教1学年（2分）</t>
  </si>
  <si>
    <t xml:space="preserve">1.自闭症儿童与正常儿童的他发自我修正策略对比研究，语言战略研究，CSSCI来源期刊扩展版，二作（导师一作），2021年10月；
 2.第五届全国特殊人群话语研究求索论坛，国内论文宣读，高功能自闭症儿童多模态回指修正行为研究，2021年11月；
 3.第三届全国医学语言与翻译学术研讨会，国内论文宣读，高功能自闭症儿童物体回指修正行为研究：形式与功能，2021年12月；
4.厦门大学外文学院第十四届学术研讨会、第四届外国语言文学博士论坛，国内论文宣读，从计量的角度探究小说多译本特征，2021年12月；
 </t>
  </si>
  <si>
    <t>1.CSSCI来源期刊扩展版论文1篇（10分）
2.国内论文宣读3次（12分）</t>
  </si>
  <si>
    <t xml:space="preserve">1.研究生第三党支部书记（10分）
 2.助教一学年（2分）
3.学院学术讲座12次（上限5分）
4.学院集体活动阳光长跑（0.5分）
5.第四届普译奖英语写作大赛初赛一等奖（5分）
                           </t>
  </si>
  <si>
    <t>1、第三届文学伦理学跨学科研究大学生领航论坛，国际会议论文宣读，奥康纳《你不可能比死人更惨》主人公塔沃特的文学伦理学批评解读，2022年6月 </t>
  </si>
  <si>
    <t>1.国际学术会议论文宣读1次（8分）</t>
  </si>
  <si>
    <t>1、第六届普译奖汉译英决赛二等奖（5分）
2、第六届普译奖英译汉初赛二等奖 （4分）
3、研三党支部副书记兼组织委员（8分）
4、学院学术讲座3次（1.5分）
5、助教一学期（1分）
6、校院集体活动4次（格物致知论坛开幕式，全球治理论坛开幕式+语言学分论坛+翻译分论坛）（2分）</t>
  </si>
  <si>
    <t>紫金港大学生领航论坛《&lt;拉格泰姆时代&gt;中小科尔豪斯的暴力》宣读论文1次（8分）</t>
  </si>
  <si>
    <t>国际学术会议宣读论文1次（8分）</t>
  </si>
  <si>
    <t>1.研究生第一党支部支部书记（10分）
2.助教（2分）
3.学院内学术讲座8次（4分）
4.浙江大学“清风浙大 廉动你我”廉政动漫大赛三等奖（3分）
5. 格物致知论坛开幕式（0.5分）</t>
  </si>
  <si>
    <t>1.译著《Surrenlist Panting》，ISBN:978-7-5356-9630-4;
2.论文宣读：中华翻译研究青年学者论坛，“注释在《金瓶梅》英译中的作用探析”</t>
  </si>
  <si>
    <t>1.译著：2万汉字以上，已出版（10分）；
2.国内学术会议论文宣读：1次（4分）</t>
  </si>
  <si>
    <t>1.研究生干部：兼职辅导员，团支部书记（10分）；
2.学院内部学术讲座：5次（2.5分）
3.集体活动：1次（0.5分）</t>
  </si>
  <si>
    <t>1.《裘帕·拉希莉〈比比哈尔达的治疗〉中的疾病书写与伦理诉求》，《商洛学院学报》，本科四年制学报，第一，2022年6月（8分）；
2.《真实的幻象与荒诞的现实：默多克〈独角兽〉中的空间解构》,《新纪实》，普通刊物，第一，2022年6月（4分）；
3. “文学与危机叙事”全国学术研讨会，宣读《自我与现实的重新定位：艾丽丝·默多克〈黑王子〉中的自传性书写危机》，2022年5月（4分）。</t>
  </si>
  <si>
    <t>1. 本科四年制学报一篇（8分）；
2. 普通期刊一篇（4分）
3. 国内学术会议宣读论文，1次（4分）</t>
  </si>
  <si>
    <t>1.心理委员（6分）
2.学院内学术讲座，5次（2.5分）
3.大英助教，1学年（2分）</t>
  </si>
  <si>
    <t>《漂流到日本》中格丽塔的伦理身份与伦理选择，
《文学伦理学批评跨学科研究：第一届文学伦理学批评大学生领航论坛会议论文集》，第一作者，2021年12月。（4分）</t>
  </si>
  <si>
    <t>普通刊物论文1篇（4分）</t>
  </si>
  <si>
    <t>1. 英语语言文学研究生第一团支部团支书（10分）</t>
  </si>
  <si>
    <t>1.英语语言文学一班班长（10分）；
2. 学院讲座卡5次（2.5分）；
3.暑期大学生社会实践活动（个人实践活动，1分）</t>
  </si>
  <si>
    <t>1、弥尔顿史诗《失乐园》中的身体叙事，《浙江万里学院学报》，本科学报，第一作者，2022年5月</t>
  </si>
  <si>
    <t>1、本科学报1篇（8分）</t>
  </si>
  <si>
    <t>1、集体活动（0.5分）-阳光长跑
2、助教1学期（1分）</t>
  </si>
  <si>
    <t>2020级亚欧语言文学</t>
  </si>
  <si>
    <t>1.参加第八届人文学科与社会科学研究国际学术会议并宣读论文，2022年4月。
2.Polysemy and Semantic Extension of Japanese VerbYaku，Advances in Social Science, Education and Humanities Research，外文普刊，一作，2022年4月。</t>
  </si>
  <si>
    <t>1.国际学术会议宣读论文1次
2.外文普刊</t>
  </si>
  <si>
    <t>1.学术讲座（5分）
2.学院团委兼职副书记 （10分）
3.学院兼职辅导员（不累计计分）
4.校级社会实践“公毅计划”队员（2分）
5.历明坤老师助教（2分）
6.参加格物致知博士生学术论坛4场（2分）</t>
  </si>
  <si>
    <t>1. 【论文】德风转徙的向度流变与本土接受的主体原则，《中国图书评论》，CSSCI扩展，二作（导师一作），2021年9月。10分
2. 【论文】论数字启蒙的生成逻辑——文化技术理论视角下的数字人文，《数字人文研究》，一般期刊，二作（导师一作），2021年9月。
3. 【国内会议】外教社“核心素养视域下德语教材建设研讨会”，国内会议论文宣读，《德语教材中的思维品质呈现： 探索与反思》，2022年1月。
4. 【国内会议】清华大学“媒介作为方法博士生论坛：新闻传播学的跨学科研究”，国内会议论文宣读，《德语国家媒介哲学30年：学科进路、理论星丛与前景展望》，2022年5月。</t>
  </si>
  <si>
    <t>1. CSSCI扩展版1篇（10分）
2. 普通刊物1篇（4分）
3. 国内会议2次（8分）</t>
  </si>
  <si>
    <t>1. 学院学术讲座10次（5分）
2. 《现代德语文学流派》助教一学期（春夏）（1分）
3. 《当代德语文学导论》助教一学期（秋冬）（1分）
4. 《文本阐释学/德语文学概论》助教一学期（秋冬）</t>
  </si>
  <si>
    <t>1.参加国际会议一次：紫金港跨学科国际讲坛：第三届文学伦理学批评跨学科研究大学生领航论坛
2.参加国内会议一次：2022年浙江大学外国语学院青年学术论坛
3.发表论文一篇：The Transmutation of the Manyoshu in Military Songs During 20th Century and Its Reasons‐‐ With "Chibiki No Iwa" and " Umi Yukaba " for Example</t>
  </si>
  <si>
    <t>1.国际会议宣读1次 8分
2.国内会议宣读1次 4分
3.普刊1篇 4分</t>
  </si>
  <si>
    <t xml:space="preserve">1.院级社会实践一次：外语学院赴德清县挂职实践
2.校院集体活动一次：阳光长跑
3.志愿服务一次：第三届文学伦理学批评跨学科研究大学生领航论坛优秀志愿者
4.学院内学术讲座10次
5.助教助管：分别担任日语通识课、职业生涯规划课助教一学年
6.参加格物致知博士生学术论坛4场
</t>
  </si>
  <si>
    <t>2+0.5+0.5+5+2+2</t>
  </si>
  <si>
    <t>1.国际学术会议宣读论文：第十届《俄罗斯文艺》学术前沿论坛暨“曼德尔施塔姆与东方：纪念诗人诞辰130周年”国际学术研讨会：《汪剑钊译曼德尔施塔姆的诗性理解与阐释》  
2.国内学术会议宣读论文：外国语学院2022年青年学术论坛：计量视域下曼德尔施塔姆诗歌多译本风格分析——以《石头》为例</t>
  </si>
  <si>
    <t>1.国际会议宣读1次 8分
2.国内会议宣读1次 4分</t>
  </si>
  <si>
    <t>1.支委会纪委（8）
2.志愿者（0.5）
3.一学年助教（2）
4.阳光长跑（0.5）
5.格物致知2场（1）</t>
  </si>
  <si>
    <t>1. 在国际学术会议上宣读论文《曼德尔施塔姆诗歌中的莫斯科》：第十届《俄罗斯文艺》学术前沿论坛暨“曼德尔施塔姆与东方：纪念诗人诞辰 130周年”国际学术研讨会，2021年10月29-31日。
2. 在国际学术会议上宣读论文《ЭВОЛЮЦИЯ ОБРАЗА «КИТАЙЦЕВ» В РУССКОЙ ЛИТЕРАТУРЕ XIX ВЕКА》：第三十三届国际学生和青年学者会议宣读论文，2022年4月7-8日,且会议集已出刊。
3. 在国际学术会议上宣读论文《呼唤道德与精神的回归：从文学伦理学批评视角解读沃多拉兹金长篇小说《飞行家》》：紫金港跨学科国际讲坛·第三届文学伦理学批评跨学科研究大学生领航论坛，2022年5月15日。</t>
  </si>
  <si>
    <t>1. 国际会议1次（8分）
2. 国际会议1次（8分）+会议集普刊文章发表加分（4分）
3. 国际会议1次</t>
  </si>
  <si>
    <t>16（会议上限）+4=20</t>
  </si>
  <si>
    <t>1.助教1学年（2分）
2.担任国际会议志愿者，服务时长28小时：第十届《俄罗斯文艺》学术前沿论坛暨“曼德尔施塔姆与东方：纪念诗人诞辰 130周年”国际学术研讨会，2021年10月29-31日。（0.5分）</t>
  </si>
  <si>
    <t>多视角下《狗心》的解读，紫金港跨学科国际讲坛·第三届文学伦理学批评跨学科研究大学生领航会议论文宣读，一作，2022年5月</t>
  </si>
  <si>
    <t>1.国际会议1次（8分）</t>
  </si>
  <si>
    <t>1.格物致知论坛（2分）
2.阳光长跑（0.5分）
3.曼德尔施塔姆国际会议志愿者（0.5分）
4.一学年助教（2分）</t>
  </si>
  <si>
    <t>伦理视域下普希金的《四小悲剧》.长春师范大学学报.本科学报.一作.2022年七月</t>
  </si>
  <si>
    <t>本科学报一篇</t>
  </si>
  <si>
    <t>1.阳光长跑（0.5分）
2.曼德尔施塔姆国际会议志愿者（0.5分）</t>
  </si>
  <si>
    <t>校院集体活动一次：阳光长跑（0.5分）</t>
  </si>
  <si>
    <t>2020级国际组织与国际交流</t>
  </si>
  <si>
    <r>
      <rPr>
        <sz val="9"/>
        <color theme="1"/>
        <rFont val="宋体"/>
        <charset val="134"/>
      </rPr>
      <t>1.ESCI论文两篇（24分）：
（1）二作（导师一作）
Cheng, Le, Yuxin Liu, and Yun Zhao. "Exploring the US institutional discourse about critical information infrastructure protection (CIIP): A corpus-based analysis". International Journal of Legal Discourse 6.2 (2021): 323-347. 
（2）通讯作者
Chunlei, Si, and Liu Yuxin. "Exploring the discourse of enterprise cyber governance in the covid-19 era: a sociosemiotic perspective." International Journal of Legal Discourse 7.1 (2022): 53-82.</t>
    </r>
    <r>
      <rPr>
        <b/>
        <sz val="9"/>
        <color theme="1"/>
        <rFont val="宋体"/>
        <charset val="134"/>
      </rPr>
      <t>学生为通讯，与一作均分，为8分</t>
    </r>
    <r>
      <rPr>
        <sz val="9"/>
        <color theme="1"/>
        <rFont val="宋体"/>
        <charset val="134"/>
      </rPr>
      <t xml:space="preserve">
2.中央网信办重点项目《基础设施**研究及建议》主参（10分）
3.研究（咨询）报告（25分）
（1）研究报告《应对**框架》被中央采纳（30/2=15分）
（2）研究报告《关于美国***及建议》被中央采纳（30/3=10分）
</t>
    </r>
  </si>
  <si>
    <t>1.ESCI论文两篇 24分
2.国家级项目1个 10分
3.研究（咨询）报告2个 25分</t>
  </si>
  <si>
    <t>1.校研究生会主席团成员（10分）
2.社会实践（校级团队）“躬行计划”古荡街道实习领队（4分）、（个人）“搜狗翻译第四期运营翻译官”项目（不累计加分）
3.阳光长跑（0.5分）
4.升旗仪式（0.5分）</t>
  </si>
  <si>
    <t xml:space="preserve">1.Language Policies and Organizational Features of International Organizations. Language Problems and Language Planning，SSCI，2022年3月，二作（导师一作）--30分
2.书评：Language Policy in Superdiverse Indonesia. International Journal of Multilingualism，SSCI，2021年9月，二作（导师一作）--15分
3.第九届全国应用翻译研讨会，2021.11，宣读论文“世界500强中国企业多语种网站建设及语言选择机制研究”--4分
4.粤港澳外语与翻译研究生学术交流周，2022.6，宣读论文“总部在华国际组织：现状、特点与展望”--4分
</t>
  </si>
  <si>
    <t>1.SSCI 2篇，其中一篇为书评（45分）
2.国内会议 2次（8分）</t>
  </si>
  <si>
    <t>1.讲座（ 0.5分）
2.第三届全国高校创新英语挑战活动综合能力赛英语专业组三等奖 （4分）
3.第三届全国高校创新英语挑战活动词汇赛三等奖（ 4分）
4.集体活动 格物致知评奖评优（ 1.5分）</t>
  </si>
  <si>
    <t>Book Review: Functional Approach to Professional Discourse Exploration in Linguistics by Elena N. Malyuga (Ed.)，Journal of Business and Technical Communication，SSCI,二作，2022年6月12日；
第十七届功能语言学学术研讨会，2021年10月；
当代中国新话语国际学术研讨会暨第二届话语研究前沿国际会议，2021年11月；
一带一路文明交流互鉴与应用型外语人才培养国际研讨会，2021年11月；
参与编纂《创业研究前沿：问题、理论与方法》，2022年6月</t>
  </si>
  <si>
    <t>1.SSCI书评一篇（15分）；
2.国际会议2次，国内会议一次（16分）；
3.参与专著撰写（5分）</t>
  </si>
  <si>
    <t>1.求是学院兼职辅导员（10分）；
2.第三届全国高校国际菁英人才大赛三等奖（3分）；
3.第四届普译奖全国大学生英语写作大赛二等奖（5分）；
4.暑期社会实践（1分）；
5.学术讲座卡（1分）；
6.学院集体活动（1分）</t>
  </si>
  <si>
    <t>外宣翻译与国家形象塑造研究——以二十国集团峰会习近平主席讲话为例，湖北经济学院学报（社会科学版），本科学报，第二作者（导师一作），2022年8月15日发表；
语言服务视角下的国际组织语言政策案例分析——以联合国难民署为例，南京晓庄学院学报，本科学报，第二作者（导师一作），2022年7月20日发表；
第七届中国语言政策与规划研讨会，国内会议论文宣读，2021年11月；
北京大学第十四届外国语言文学研究生论坛，国内会议论文宣读，2022年5月；
第十九届国际城市语言学年会，国际会议论文宣读，2022年8月；</t>
  </si>
  <si>
    <t>1.本科学报2篇（8+8=16分）
2.国内会议论文宣读2次（8分）；
3.国际会议论文宣读1次（8分）；</t>
  </si>
  <si>
    <t>1.阳光长跑（0.5分）；
2.“心怀‘国之大者·奋进新时代”研究生文化作品展三等奖（3分）； 
3.格物致知论坛（2分）；
4.全球治理论坛（0.5分)</t>
  </si>
  <si>
    <t>1.Visible signs: an introduction to semiotics in the visual arts (3rd edition), Social Semiotics, SSCI书评，一作，2022年8月；2.Introduction to multimodal analysis, Poznan Studies in Contemporary Linguistics，SSCI书评，一作，2022年4月</t>
  </si>
  <si>
    <t>1.SSCI书评，2篇</t>
  </si>
  <si>
    <t xml:space="preserve">1.全国高校国际组织菁英人才大赛三等奖（3分）；
2.阳光长跑（0.5分）；
3.学术讲座3场（1.5分）；
4.研究生助教2021秋冬学期（1分） </t>
  </si>
  <si>
    <t>1.论文名称：“课程思政”视角下学生文化自信提升路径探究——以浙江大学翻译硕士专业学位课“基础英汉笔译”课程为例，《北京第二外国语学院学报》，本科学报，二作，2022年8月30日。
2.2022年浙江大学外国语学院青年学术论坛宣读论文，国内学术会议，2022年5月20日。
3.2022年浙江大学外国语学院“格物致知”博士生学术创新论坛宣读论文，国内学术会议，2022年5月29日。
4.2022年浙江省翻译协会年会暨“有礼共富 译介浙江”学术研讨会宣读论文，国内学术会议，2022年7月2日。</t>
  </si>
  <si>
    <t>1.本科学报1篇，8分。
2.国内学术会议宣读论文3次，12分。</t>
  </si>
  <si>
    <t>1.2022年浙江大学外国语学院“格物致知”博士生学术论坛之翻译与文化分论坛三等奖，专业学术相关竞赛活动，院级，1分；
2.2022年浙江大学“黄土地计划”暑期象山实践团，校级团队，3分；
3.2022年全球治理周专题讲座，集体活动，0.5分；
4.2022浙江大学“全球治理论坛”开幕式暨章新胜先生报告会，集体活动，0.5分；
5.2022年“格物致知论坛”开幕式+主旨发言，翻译与文化论坛，集体活动，1分；
6.阳光长跑，集体活动，0.5分；
7.学术讲座9次，4.5分。</t>
  </si>
  <si>
    <t>1. 阿尔及利亚独立后的语言政策研究，《齐齐哈尔大学学报（哲社版）》第303期，第二作者，导师为第一作者，2022年5月31日；
2.  阿尔及利亚独立后的语言政策研究，非洲语言与文化研究国际研讨会分论坛七（硕士生研讨会专场），论文宣读，2021年12月4日  ；
3. 文化外交与国际形象：从法国经验探析中国路径，北京外国语大学外国语言文学学科研究生高端学术论坛法语分论坛（法语国家与地区研究方向），论文宣读，2021年11月14日</t>
  </si>
  <si>
    <t xml:space="preserve">1. 本科学报，8分；
2. 国际学术会议，8分；
3. 国内学术会议，4分  </t>
  </si>
  <si>
    <t>1.第三届全国高校国际组织菁英人才大赛三等奖，2021年11月21日（校级比赛，3分）
2. 集体活动2次（0.5*2）</t>
  </si>
  <si>
    <t>/</t>
  </si>
  <si>
    <t>1.专业学术类竞赛获奖：2022年杭州亚运会“中国移动杯亚运英语之星”大赛浙江大学站二等奖（4分）、2022年全国大学生英语竞赛（NECCS）A类三等奖（3分）
2.校院集体活动：阳光长跑（0.5分）、浙江大学外国语学院“格物致知”博士生学术创新论坛翻译与文化分论坛（0.5分）和文学分论坛（0.5分）、2022浙江大学“全球治理论坛”开幕式暨章新胜先生报告会（0.5分）
3.研究生干部：院研博会主席团、学生党支部书记、班长（10分）
4.助教助管：春夏学期（1分）</t>
  </si>
  <si>
    <t>1.外国语学院研博会主席团成员（10分）
2.学院内学术讲座*7（3.5分）
2.阳光长跑（0.5分）
3.格物致知论坛*4（2）
4.助教一学年（2）
5. 浙江大学“CC98杯”校园足球赛（八人组）冠军（5分）</t>
  </si>
  <si>
    <t>1.第三届“全国高校国际组织菁英人才大赛”三等奖（校级比赛，3分）；
2.浙江大学外国语学院“清风外院”廉政动漫大赛三等奖（1分）；
3.讲座卡8次（4分）；
4.学生党支部宣传委员（8分）；
5.全球治理论坛开幕式（0.5分）</t>
  </si>
  <si>
    <t>“可持续城市和社区”报道中的休闲话语研究，新闻研究导刊，普刊，第一作者，2021年12月</t>
  </si>
  <si>
    <t>其他论文1篇</t>
  </si>
  <si>
    <t>1.浙江大学“黄土地计划”宁波象山实践团成员（校级3分）
2.格物致知开幕式+3个分论坛（2分）</t>
  </si>
  <si>
    <t>《国际民航组织语言政策述评》，哈尔滨学院学报，一作，2021年11月</t>
  </si>
  <si>
    <t>本科学报1篇</t>
  </si>
  <si>
    <t>《新冠肺炎疫情对我国国际组织人才培养的挑战及对策》，齐鲁师范学院学报，大学学报，一作，2021年10月</t>
  </si>
  <si>
    <t>学报1篇</t>
  </si>
  <si>
    <t>无</t>
  </si>
  <si>
    <t>外语学院研究生2021-2022学年评奖评优综合业绩量化统计表（2021级硕士生）</t>
  </si>
  <si>
    <t>2021级外国语言学及应用语言学</t>
  </si>
  <si>
    <t>专业学位课
平均分</t>
  </si>
  <si>
    <t>课程平均分
名次</t>
  </si>
  <si>
    <t>课程得分
（上限40分）</t>
  </si>
  <si>
    <t>Dynamics of language in social emergency: investigating COVID-19 hot words on Weibo，Glottometrics，ESCI，一作，2022年7月</t>
  </si>
  <si>
    <t>ESCI期刊论文1篇（16分）</t>
  </si>
  <si>
    <t>1.院级党史校史知识竞赛二等奖（2分）
2.第三届文学伦理学批评跨学科研究大会志愿者（0.5分）
3.学术讲座9次（4.5分）
4.研六支部宣传委员（8分）
5.格物致知论坛观众4场（2分）
6.助教一学年（2分）
7.国庆升旗仪式（0.5分）
8.阳光长跑（0.5分）
9.全球治理周专题讲座（0.5分）</t>
  </si>
  <si>
    <t>1.第六届中国心理语言学国际研讨会，国际会议论文宣读，Depression metaphors in media discourse ，2022年6月
2.首届人文社科跨学科研究高端论坛，国际会议论文宣读，2021年11月
A Comparative Study on Multimodal Metaphors in the Front Pages of Chinese and Western Mainstream Newspapers: The Case of China Daily and The Economist</t>
  </si>
  <si>
    <t>国际会议2次</t>
  </si>
  <si>
    <t>1.党支部书记（10分）
2.助教一学年（2分）
3.学术讲座8次（4分）
4.中国移动杯亚运英语之星演讲大赛浙江大学一等奖（5分）
5.格物致知论坛（2分）</t>
  </si>
  <si>
    <t>1. 论文：《口译类型间的主题 集中度：认知负荷最小化的体现》，期刊名称 ：作家天地， 普刊，第一作者 ， 2022年7月
2. 参加浙江大学外国语学院 2022年青年论坛， 国内论坛， 宣读论文：《从译者视野看文 学翻译中的改写现象》， 2022 年5月</t>
  </si>
  <si>
    <t>普刊1篇， 国内会 议1次 （4+4=8分）</t>
  </si>
  <si>
    <t>1. 党支部组织委员（8 分）
2. 学院讲座（4分）
3. 格物致知论坛 （1分）
4. 助教（2分）</t>
  </si>
  <si>
    <t>2022年浙江大学外国语学院青年学术论坛，宣读论文Effects of language background and topic on the use of n-grams in English timed independent argumentative writing</t>
  </si>
  <si>
    <t>国内学术会议宣读论文1次</t>
  </si>
  <si>
    <t>1.社会实践+2分
2.阳光长跑+0.5分
3.格物致知论坛4次+2分
4.团支书+10分
5.助教助管1学年+2分
6.讲座卡10次+5分</t>
  </si>
  <si>
    <t>22105042</t>
  </si>
  <si>
    <t>92.29</t>
  </si>
  <si>
    <t>5</t>
  </si>
  <si>
    <t>32</t>
  </si>
  <si>
    <t>1.文学经典化的语言学证据：金庸小说关键词的日常生活化，浙江学刊，CSSCI，二作（导师一作），2022年7月</t>
  </si>
  <si>
    <t>1.CSSCI期刊论文1篇</t>
  </si>
  <si>
    <t>16</t>
  </si>
  <si>
    <t>1.校院集体活动（3分）
2.学术讲座10次（5分）
3.助教1学年（2分）</t>
  </si>
  <si>
    <t>10</t>
  </si>
  <si>
    <t>1.2021年12月第九届中国二语习得研究国际研讨会，宣读论文“Does digital devices use in teaching at school effect L2 effect performance? A study based on 9 Asian countries and regions of PISA 2018”，国际会议宣读8分；
2.2022年5月第四届“波兰周”面向国家战略的外语学科发展高端学术论坛，宣读论文“‘八问方案’框架下的中国大学英语教学‘外语+思政’语言规划分析”，国内会议宣读4分；
3.2022年6月语言认知科学中外研究生学术论坛，宣读论文“阅读兴趣与阅读投入在阅读元认知和数字化阅读表现中的中介作用：以PISA 2018中国四省市结果为例”，国际会议宣读8分；
4.2022年5月全国英语师范专业认证暨外语教师专业发展学术论坛，宣读论文”教师师生关系自我效能感、教师工作满意度与班级管理自我效能感的关系——基于PISA 2018港澳台地区的中介分析",国内会议论文宣读4分。</t>
  </si>
  <si>
    <t>1.国际会议2次（16分）；
2.国内会议2次（8分）
上限16分</t>
  </si>
  <si>
    <t>1.助教1学年（2分）
2.讲座卡12次（上限5分 )
3.阳光长跑（0.5分）
4.2022全球治理周专题活动*2（1分）
5.格物致知4项分论坛（2分）；</t>
  </si>
  <si>
    <t>1. (Review) Verena, Klappstein and Maciej Dybowski: theory of legal evidence—Evidence in legal theory；International Journal of Legal Discourse；ESCI；通讯作者；2022年5月9日
2.Legislative discourse of industrial digitalisation in the European Union and China- a sociosemiotic perspective；Digital Governance and Transcultural Communicatioins -An IAMCR 2022 pre-conference；国际会议；第一作者；2022年7月8日</t>
  </si>
  <si>
    <t>1.ESCI书评*1=8分（书评赋分减半）
2.国际会议宣读论文*1=8分</t>
  </si>
  <si>
    <t>1. 研究生第四党支部纪检委员（8分）
2. 助教长学期*1=1分
3.集体活动（2021年10月1日升旗仪式*1；2022年4月8日全球治理论坛*2；2022年6月28-29日博士生格物致知创新论坛*4）=3.5分
4.学术讲座*10=5分</t>
  </si>
  <si>
    <t>1.参加2022年浙江大学外国语学院青年论坛，国内论坛，宣读论文：Occupational Psychology of Chinese English Language Teachers in Junior High School: A Descriptive Analysis Based on China Education Panel Survey, 2022年5月
2. 参加2022年浙江大学外国语学院“格物致知”博士生学术创新论坛，国内论坛，宣读论文：Family Language Policy in Ethnic Minority Areas in China: A Case Study of Kena Village and Anmin Village in Yunan Province，2022年5月
3.发表论文 China’s Language Services Industry: Status Quo and Suggestions for Sustainable Development，期刊International Journal of Linguistics Studies，英文其他期刊，第一作者，2022年7月</t>
  </si>
  <si>
    <t>国内会议两次
（4+4=8分）
其他论文1篇 4分</t>
  </si>
  <si>
    <t>1.学生会干事（6分） 
2.学院学术讲座10次（10*0.5=5分）  
3.助教两学期（1*2=2分）
4. 参与格物致知论坛两次（0.5*2=1分）
5.浙江大学外国语学院“格物致知”博士生学术创新论坛二等奖（2分）</t>
  </si>
  <si>
    <t>22105033</t>
  </si>
  <si>
    <t>91</t>
  </si>
  <si>
    <t>1.The 19th Annual Conference of the International Association of Urban Language Studies,基于 Kaplan &amp; Baldauf 目标框架的中国汉字简化历程分析，国际学术会议宣读论文，2022年8月</t>
  </si>
  <si>
    <t>1.校级社会实践（3分）
2.集体活动5次：阳光长跑、格物致知论坛4次（2.5分）
3.讲座卡7次（3.5分）
4.外应二班团支部书记（10分）
5.助教1学年（2分）</t>
  </si>
  <si>
    <t>-</t>
  </si>
  <si>
    <t>1.研六支部书记（10分）
2.学术讲座10次（5分）
3.21年校运会800米第四名（3分）
4.助教一学年（2分）
5.院级党史校史知识竞赛二等奖（2分）
6.格物致知论坛观众4场（2分）
7.阳光长跑（0.5分）
8.22年外院羽毛球比赛混双冠军、男单亚军（3分）</t>
  </si>
  <si>
    <t>1.学术讲座+8*0.5=4；
2.班长+10；
3.助教一学年+2
4.格物致知0.5</t>
  </si>
  <si>
    <t>22105036</t>
  </si>
  <si>
    <t>91.14</t>
  </si>
  <si>
    <t xml:space="preserve">
1.A cross-linguistic study of split topicalization in German and Chinese，浙江大学外语学院2022年青年学术论坛，国内会议论文宣读，2022年5月</t>
  </si>
  <si>
    <t>1.国内会议1次（4分）</t>
  </si>
  <si>
    <t>4</t>
  </si>
  <si>
    <t>1.外应二班党支部书记（10分）
2.讲座卡9次（4.5分）
3.助教1学年（2分）
4.集体活动2次：格物致知论坛1次、升国旗仪式（1分）</t>
  </si>
  <si>
    <t>22105037</t>
  </si>
  <si>
    <t>91.29</t>
  </si>
  <si>
    <t>0</t>
  </si>
  <si>
    <t>1.讲座卡10次（5分）
2.助教1学年（2分）
3.外语学院兼职辅导员（10分）
4.外应二班党支部组织委员（上限）
5.集体活动5次：格物致知论坛4次、阳光长跑（2.5分）
6.校级社会实践（3分）
7.全国高校商务英语竞赛 决赛一等奖 （5分）
8.普译奖全国大学生翻译比赛二等奖（4分）</t>
  </si>
  <si>
    <t>22105029</t>
  </si>
  <si>
    <t>92.14</t>
  </si>
  <si>
    <t>1.Local Instability in Split Topicalization in Chinese，外语学院2022年青年学术论坛，国内会议论文宣读，2022年5月</t>
  </si>
  <si>
    <t>1.国内学术会议1次（4分）</t>
  </si>
  <si>
    <t>1.讲座卡10次（5分）
2.集体活动5次：阳光长跑、格物致知论坛4次（2.5分）
3.院级社会实践（2分）
4.助教1学年（2分）</t>
  </si>
  <si>
    <t>1.兼职辅导员（10）
2.团支部书记（10）
3.格物致知论坛（0.5）
4.阳光长跑（0.5）
5.学术讲座（3）
6.助教（2）</t>
  </si>
  <si>
    <t>外语学院青年学术论坛论文宣讲， Linking University Student's EMI Attitude to Their Motivation in College English</t>
  </si>
  <si>
    <t>国内会议1次，4分</t>
  </si>
  <si>
    <t>1.阳光长跑 0.5
2.研博会文体部成员 6
3. 听讲座5次 2.5
4. 格物致知论坛1次 0.5
5.助教一学年 2
6.廉政动漫大赛院级二等奖，校级优秀奖（按院级记录，2分/2=1）</t>
  </si>
  <si>
    <t xml:space="preserve">1.助教一学年（2分）
2. 参加学院学术会议9次 （4.5分）
3. 博士生格物致知学术论坛开幕式+主旨报告，翻译与文化分论坛、语言学分论坛（1.5分）
4. 阳光长跑（0.5分）
5. 全球治理论坛（0.5分）                 </t>
  </si>
  <si>
    <t>22105038</t>
  </si>
  <si>
    <t>91.71</t>
  </si>
  <si>
    <t>1.助教1学年（2分）
2.集体活动5次：阳光长跑、格物致知论坛4次（2.5分）
3.讲座卡9次（4.5分）</t>
  </si>
  <si>
    <t>22105039</t>
  </si>
  <si>
    <t>91.57</t>
  </si>
  <si>
    <t>9</t>
  </si>
  <si>
    <t>28</t>
  </si>
  <si>
    <t>1.A Cross-cultural Validation of the Achievement Emotions Questionnaire in Online English Learning Environments，浙江大学外语学院青年学术论坛，国内会议论文宣读，2022年5月</t>
  </si>
  <si>
    <t>1.讲座卡5次（2.5分）
2.助教1学年（2分）
3.集体活动：格物致知论坛1次（0.5分）</t>
  </si>
  <si>
    <t>1.外应一班心理委员（6分）
2.学术讲座5次（2.5分）
3.大英助教1学年（2分）
4.集体活动3次-阳光长跑、2022全球治理周专题讲座、2022浙江大学“全球治理论坛”开幕式暨章新胜先生报告会（1.5分）</t>
  </si>
  <si>
    <t>22105049</t>
  </si>
  <si>
    <t>90.29</t>
  </si>
  <si>
    <t>1. 校内学术讲座9次（4.5分）
2. 校院集体活动5次（全球治理专题讲座；全球治理论坛开幕式；格物致知论坛开幕式；格物致知语言学分论坛；阳光长跑；共2.5分）
3. 助教1年（2分）</t>
  </si>
  <si>
    <t>1.助教1学期（1分）
2.讲座卡3次（1.5分）</t>
  </si>
  <si>
    <t>2021级英语语言文学</t>
  </si>
  <si>
    <t>1、2021欧美现代主义文学高端论坛成功举办，浙江大学学报（人文社会科学版），浙大一级期刊，第一作者，2022年2月。
2、 Against Interpretation: The Covert Progression in William Faulkner’s “A Rose for Emily”, Journal of Social Science and Humanities, 普通期刊, 第一作者, 2022年4月。
3、弗吉尼亚·伍尔夫《达洛维夫人》的空间叙事探析，2021广东省外国文学学会年会，国内会议宣读论文，2021年10月。
4、论弗吉尼亚·伍尔夫《达洛维夫人》中的语象叙事，南京大学“传承与创新——外国语言文学研究生学术论坛”，国内会议宣读论文，2022年6月。
5、论威廉·福克纳《烧马棚》中的伦理选择与伦理反讽，紫金港跨学科国际讲坛：第三届文学伦理学批评跨学科研究大学生领航论坛，国际会议宣读论文，2022年6月。</t>
  </si>
  <si>
    <t>1、浙大一级期刊会议综述1篇（5分）
2、普通期刊论文1篇（4分）
3、国内会议论文宣读2次、国际会议论文宣读1次（16分）</t>
  </si>
  <si>
    <t>1、团支部书记（10分）、研二支部组织委员（8分），上限10分
2、学术讲座10次（5分）
3、助教1学年（2分）
4、集体活动（3.5分）-阳光长跑、全球治理论坛2场、格物致知论坛4场</t>
  </si>
  <si>
    <t>1、《&lt;喜福会 •伤疤&gt;中“痛彻骨髓”的孝道》，紫金港跨学科国际讲坛：第三届文学伦理学批评跨学科研究大学生领航论坛，国际会议宣读论文，2022年6月。
2、《弥尔顿&lt;失乐园&gt;中混沌与撒旦的关联》，浙江大学外国语学院青年学术论坛，国内会议宣读论文，2022年5月。</t>
  </si>
  <si>
    <t>1、国际会议论文宣读1次（8分），国内会议论文宣读1次（4分）</t>
  </si>
  <si>
    <t>1、班级心理委员（6分）
2、“亚运之星”英语演讲大赛全国一等奖（6分）
3、全国大学生英语竞赛全国二等奖（5分）
4、学术讲座10次（5分）</t>
  </si>
  <si>
    <t xml:space="preserve">
1.紫金港跨学科国际讲坛：第三届文学伦理学批评跨学科研究大学生领航论坛，国际学术会议宣读论文，Englishness and Ethical Choice in Virginia Woolf’s A Room of One’s Own，2022年5月；
</t>
  </si>
  <si>
    <t xml:space="preserve">国际学术会议宣读论文1次（8分）；
</t>
  </si>
  <si>
    <t>1.外语学院研博会宣传部干事一学年（6分）；
2.本科生毕业论文管理助教一学期（1分）；
3.大英助教一学期（1分）；
4.“格物致知”博士生学术创新论坛文学分论坛主持人（按集体活动加分，0.5分）；
5. “格物致知”博士生学术创新论坛观众3次（1.5分）；
6.学院学术讲座12次（上限5分）；
7.第三届文学伦理学批评跨学科研究大学生领航论坛志愿者，获优秀组织者荣誉称号（0.5分）。</t>
  </si>
  <si>
    <t xml:space="preserve">
第三届文学伦理学批评国际学术会议宣读论文1次（8分）</t>
  </si>
  <si>
    <t>国际会议宣读论文1次（8分）</t>
  </si>
  <si>
    <t xml:space="preserve">
1. 助教一学年（2分）；
2. 研博会干事（6分）；
3. 学术讲座10次（5分）；
4. 阳光长跑（0.5分）；
5. 第三届文学伦理学论坛志愿者（0.5分）
6. 参加格物致知论坛共3次（1.5分）</t>
  </si>
  <si>
    <t>1.中国人民大学外国语学院第十届研究生论坛，国内会议论文宣读，《&lt;新英格兰修女&gt;对传统“斯宾斯特”女性气质的伦理反思》，2021年12月（+4分）；
2.紫金港跨学科国际讲坛：第三届文学伦理学批评跨学科研究大学生领航论坛，国际会议论文宣读，《从个体创伤走向文化创伤：莫里森&lt;慈悲&gt;对北美早期蓄奴制度的反思》，2022年6月（+8）；
3.“新世纪外国文学：理论与阐释”高层论坛，国内会议论文宣读，《作为确证自我身份的“他者”：汉斯贝瑞&lt;阳光下的葡萄干&gt;中的非洲书写》，2022年6月（+4）；</t>
  </si>
  <si>
    <t>1.国际会议1次（8分）；
2. 有效国内会议2次（8分）；（8+8=16分）</t>
  </si>
  <si>
    <t xml:space="preserve">1.2021级英语语言文学二班心理委员；（6分）
2.学院学术讲座3次；（1.5分）
3.大英助教1学年（2分）
4.研究生院公派出国办公室助管1学期（1分）
5.阳光长跑（0.5分）
</t>
  </si>
  <si>
    <t>2022年6月紫金港跨学科国际讲坛：第三届文学伦理学批评跨学科研究大学生领航论坛宣读论文（8分）</t>
  </si>
  <si>
    <t>1. 2021-2022秋冬大学英语助教（+1分）；
2. 讲座卡9次（+4.5分）；
3. 浙江大学外国语学院研博会宣传部负责人（8分）；
4. 第三届文学伦理学会议志愿者（+0.5分）；
5. 参加格物致知文学分论坛四次（+2分），</t>
  </si>
  <si>
    <t>1、谭恩美《喜福会》中的伦理身份困境与出路，紫金港跨学科国际讲坛：第三届文学伦理学批评跨学科研究大学生领航论坛，国际会议宣读论文，2022年6月。</t>
  </si>
  <si>
    <t>1、国际会议论文宣读1次（8分）</t>
  </si>
  <si>
    <t xml:space="preserve">1、班长（10分）浙江大学研究生新媒体中心摄影部干事（6分）上限10分
2、“亚运之星”英语演讲大赛校级二等奖（4分）
3、集体活动（1.5分）阳光长跑，格物致知论坛语言学和文学论坛
4、学术讲座3次（1.5分）
5、助教1学年（2分） </t>
  </si>
  <si>
    <t>1、菲利普•罗斯《凡人》中对死亡的伦理选择，紫金港跨学科国际讲坛：第三届文学伦理学批评跨学科研究大学生领航论坛，国际会议宣读论文，2022年6月。</t>
  </si>
  <si>
    <t>1、班级信息委员（6分）
2、学术讲座九次（4.5分）
3、集体活动（3分）-阳光长跑，国庆升旗仪式、格物致知论坛4场
4、助教1学期（1分）</t>
  </si>
  <si>
    <t xml:space="preserve">1. 参加第三届文学伦理学批评跨学科研究大学生领航论坛，国际会议论文宣读，“多丽丝.莱辛《十九号房间》中‘理想之家’的历史虚伪性，2022年5月（8分）；
</t>
  </si>
  <si>
    <t xml:space="preserve">1. 国际会议宣读论文1次（8分）
</t>
  </si>
  <si>
    <t xml:space="preserve">
1.学院学术讲座3次（1.5分）；
2.大英助教一学期（1分）；
3.外语学院研博会宣传部干事一学年（6分）；
4. 参加格物致知论坛共四次（2分）；</t>
  </si>
  <si>
    <t>1.参与国际论坛：参加第三届文学伦理学批评跨学科研究大学生领航论坛并宣读论文《整体含混：&lt;好女人的爱情&gt;中的加拿大国民身份重构》（8分）</t>
  </si>
  <si>
    <t>国际会议宣读论文一次（8分）</t>
  </si>
  <si>
    <t>1. 助教一年(2分）；
2. 第三届文学伦理学会议志愿者（0.5分）</t>
  </si>
  <si>
    <t>31</t>
  </si>
  <si>
    <t>心理委员</t>
  </si>
  <si>
    <t>6</t>
  </si>
  <si>
    <t>班长</t>
  </si>
  <si>
    <t>　</t>
  </si>
  <si>
    <t>研博会干事 6，助教一学期，讲座3次 1.5</t>
  </si>
  <si>
    <t>信息委员6;一学年助教2；讲座1.5</t>
  </si>
  <si>
    <t>2021级亚欧语言文学</t>
  </si>
  <si>
    <t>1.从苏联获奖影片看三大电影节偏好《卷宗》 独作 2022.7
2.第46届“欧亚大陆科学”国际会议宣读论文СОПОСТАВИТЕЛЬНЫЙ АНАЛИЗ КИТАЙСКОЙ И РУССКОЙ ОПЕРЫ 
В XVI – XVIII ВЕКАХ，论文已被收录，论文集已出刊, 2022.6
3.论文集已出刊，文章被elibrary.ru收录（可检索；https://elibrary.ru/item.asp?id=49372828&amp;pff=1）
4.参与浙江文化研究工程（第二期）第六批重点项目《草婴年谱》，导师主持，第二参与者</t>
  </si>
  <si>
    <t>1.国内普刊+4
2.国际会议一次+8
3.国外普刊+4
4.省部级项目主参（前三名）+8</t>
  </si>
  <si>
    <t>1.信息委员+6
2.阳光长跑+0.5
3.曼德尔施塔姆国际会议志愿者+0.5（团委已立项）
4.格物致知会议旁听4次 共2分
5.学术讲座10次 5分
6.助教一学年 2分</t>
  </si>
  <si>
    <t>紫金港跨学科国际讲坛·第三届文学伦理学批评跨学科研究大学生领航会议论文宣读：村上龙《最后的家庭》中秀树蛰居行为的伦理选择与家庭伦理环境的重塑</t>
  </si>
  <si>
    <t>国际学术会议宣读论文1次 8分</t>
  </si>
  <si>
    <t>1.文学伦理学论坛优秀志愿者0.5分；
2.林少华“村上文学”学术讲座0.5分；
3.两段长学期助教2分；
4.担任研究生第八党支部组织委员8分 
5.学术讲座：四场格物致知（2分）</t>
  </si>
  <si>
    <t>Farabi Alemi国际会议宣读论文：Образ «дорога» в русской литературе；国际会议论文集出版，2022年4月（https://www.kaznu.kz/kz/25540/page/）</t>
  </si>
  <si>
    <t xml:space="preserve">国际宣读论文宣读 8分
其他论文1篇 4分
</t>
  </si>
  <si>
    <t>团支部书记10分，
曼德尔施塔姆国际会议志愿者0.5分，
一学年助教2分</t>
  </si>
  <si>
    <t>1.第十届《俄罗斯文艺》学术前沿论坛暨“曼德尔施塔姆与东方：纪念诗人诞辰130周年”国际学术研讨会宣读论文:曼德尔施塔姆与茨维塔耶娃的浪漫情怀;
2.第三十三届国际学生和青年学者会议宣读论文:АНАЛИЗ ЖЕНСКОГО ОБРАЗА В ПОВЕСТИ«ДОЧЬ ИВАНА, МАТЬ ИВАНА» И ЭКОФЕМИНИЗМ 
3.国际会议集已出刊，2022年4月（https://www.kaznu.kz/kz/25540/page/）</t>
  </si>
  <si>
    <t>1.国际学术会议宣读论文（两次）16分
2.国外普刊 4分</t>
  </si>
  <si>
    <t>1.“曼德尔施塔姆与东方：纪念诗人诞辰130周年”国际学术研讨会志愿者（0.5分）；
2.参加学术讲座10次（5分）；
3.旁听浙江大学外国语学院“格物致知”博士生论坛1场（0.5分）：
4.俄语所助教1学年（2分）</t>
  </si>
  <si>
    <t>1.第三十三届国际学生和青年学者会议宣读论文：A COMPARATIVE STUDY OF NIHILISM IN THE WORKS OF TURGENEV AND HEMINGWAY – BASED ON FATHERS AND SONS AND THE OLD MAN AND THE SEA（8分）
2.国际会议论文已出刊，«ФАРАБИ ӘЛЕМІ» АТТЫ СТУДЕНТТЕР МЕН ЖАС ҒАЛЫМДАРДЫҢ ХАЛЫҚАРАЛЫҚ ҒЫЛЫМИ КОНФЕРЕНЦИЯСЫ，2022.4（https://www.kaznu.kz/kz/25540/page/）</t>
  </si>
  <si>
    <t>1.国际学术会议宣读论文（一次） 8分
2.国外普刊 4分</t>
  </si>
  <si>
    <t>1.阳光长跑（0.5分）
2.格物致知学术论坛（2分）
3.讲座卡（5分）
4.曼德尔施塔姆与东方国际会议志愿者（0.5分）
5.俄语所助教一学年（2）</t>
  </si>
  <si>
    <t>2022年5月上海外国语大学“国际合作：探寻人类共同未来”全国高校法语专业硕士生博士生论坛宣读论文：帕斯卡尔《思想录》里的“自爱心”</t>
  </si>
  <si>
    <t>国内会议宣读一次 4分</t>
  </si>
  <si>
    <t>2021-2022学年担任一学年学生助教（2）；参加学术讲座3次（1.5）；获得浙江大学第三届“最美笔记”大赛三等奖（3）；担任“紫金港跨学科国际讲坛：第三届文学伦理学批评大学生领航论坛”志愿者（0.5）</t>
  </si>
  <si>
    <t>《“新世纪外国文学：理论与阐释”高层论坛》宣读论文《试论《岁月的泡沫》中的悲剧性》；新时代外国语言文学学科学术研究能力提升研讨会宣读论文《试论《岁月的泡沫》中的悲剧性》；2022年当代外国文学年会宣读论文《试论《岁月的泡沫》中的悲剧性》</t>
  </si>
  <si>
    <t>国内论坛宣读论文（1次，宣读同一篇论文）</t>
  </si>
  <si>
    <t>担任学院党支部书记1学年（10分）；法语所助教1学年（2分）；参加学术讲座10次（5分）；旁听浙江大学外国语学院“格物致知”博士生论坛4场（2分）；“第三届文学伦理学批评跨学科研究大学生领航论坛”优秀志愿者（0.5分）；“全球治理论坛”章新胜先生报告会（0.5分）</t>
  </si>
  <si>
    <t>竞赛获奖 ：浙江大学国际文化节之第10届日语动漫配音大赛 二等奖 2分
志愿服务 0.5
研究生干部 班长 10
助教助管一学年 2</t>
  </si>
  <si>
    <t>助教（上下学期）2分、阳光长跑0.5分、讲座（11次）5分</t>
  </si>
  <si>
    <t>1、德语所一学年助教（2）；2、格物致知评奖评优参与人员（2）</t>
  </si>
  <si>
    <t>1.心理委员（6分）；2.学院学术讲座10次（5分）；3.德语助教一学年（2分）；</t>
  </si>
  <si>
    <t>北京外国语大学德语语言学研究生学术论坛，国内会议论文宣读，概念隐喻视角下中国中学德语学习者介词偏误研究——以介词unter,um和in为例，2021年12月</t>
  </si>
  <si>
    <t>国内会议宣读一次</t>
  </si>
  <si>
    <t>德语所助教1学年 （2分）</t>
  </si>
  <si>
    <t>德语所一学年助教（2分）、讲座十次（5分）</t>
  </si>
  <si>
    <t>2021级国际组织与国际交流</t>
  </si>
  <si>
    <t>1. The Protection of Intellectual Property Rights Under International Investment Law，Chinese Journal of International Law, SSCI, 二作（导师一作），2021年10月</t>
  </si>
  <si>
    <t>1. SSCI书评1篇（15分）</t>
  </si>
  <si>
    <t>1.学术讲座9次（4.5分）
2.助教1学期（1分）
3.格物致知四个分论坛（2分）
4.阳光长跑（0.5分）
5.外语学院研博会权益服务部部长（8分）</t>
  </si>
  <si>
    <t>1、参与译著撰写，《上海合作组织20年发展历程和前进方向》（英文版），2022年，2.1万汉字</t>
  </si>
  <si>
    <t>1.参与译著撰写超过2万汉字(10分)</t>
  </si>
  <si>
    <t>1.助教1学年（2分）；
2.社会实践：青知计划、上合基地实习（院级，多个社会实践项目不重复加分，2分）；
3.学院学术讲座10次（5分）；
4.求是学院兼职辅导员、求是学院丹青学园第一党支部组织委员（学生干部上限10分）；
5.第一届全国青年创新翻译大赛A类别三等奖（4分）；
6.格物致知论坛3场（1.5分），阳光长跑（0.5分），全球治理论坛开幕式（0.5分），国庆升旗（0.5分），第三届文学伦理学会议志愿者（0.5分）；
6.2022第二届全球太极拳网络大赛太极拳单项二等奖（5分）、太极剑单项三等奖（4分）；
7.浙江大学“三好杯”民族传统体育运动会个人单项太极拳第一名（5分）、传统器械第四名（4分）</t>
  </si>
  <si>
    <t>1.Cross-cultural Transmission of “China-chic” Brand: A Framing Analysis on the Products in Palace Museum Online Store，the conference “Chinese Popular Culture in Translation and Transmission”，2022年7月；    
2. 影响中学生全球胜任力的自身因素——基于PISA2018的理论与实证探析，2022年“跨文化研究关键词高层论坛”，2022年5月；
3. 从土地伦理学角度看《不毛之地》中美国南方社会的转型与嬗变，“2022年中国外国文学跨学科研究高端论坛”，2022年8月</t>
  </si>
  <si>
    <t>1. 国际会议1次（8分）         2.国内会议2次（4+4=8分）</t>
  </si>
  <si>
    <t>1.阳光长跑（0.5分）；
2.国庆升旗仪式（0.5分）；
3.全球治理论坛开幕式（0.5分）；
4.全球治理周讲座（0.5分）；
5.学院学术讲座14次（上限5分）；
6.助教1学年（2分）</t>
  </si>
  <si>
    <r>
      <rPr>
        <sz val="9"/>
        <color theme="1"/>
        <rFont val="宋体"/>
        <charset val="134"/>
      </rPr>
      <t>1. 党支部纪检委员、院研博会学术部干事（8分）；</t>
    </r>
    <r>
      <rPr>
        <b/>
        <sz val="9"/>
        <color theme="1"/>
        <rFont val="宋体"/>
        <charset val="134"/>
      </rPr>
      <t>学生干部赋分不累计</t>
    </r>
    <r>
      <rPr>
        <sz val="9"/>
        <color theme="1"/>
        <rFont val="宋体"/>
        <charset val="134"/>
      </rPr>
      <t xml:space="preserve">
2. 全球治理周讲座（0.5分）；
3. 2021-2022秋冬学期助教（1分）；
4.上合基地实习（院级，2分）</t>
    </r>
  </si>
  <si>
    <t>1.中国移动杯亚运英语之星大赛复赛（高校组）二等奖（4分）；
2.赴浙江德清院级暑期社会实践（1分）；
3.学院内学术讲座9次（4.5分）；
4.班级心理委员（6分）；
5.外院大英助教一学期（1分）</t>
  </si>
  <si>
    <t>1.2022年浙江大学太极拳网络邀请大赛二等奖（4分）；
2.中国-上合国际司法合作培训基地实习（院级，2分）；
3.阳光长跑（0.5分）；
4.格物致知论坛4场（2分）；
5.外国语学院兼职辅导员（10分）；
6.助教1学年（2分）</t>
  </si>
  <si>
    <t>1.亚运之星英语演讲比赛一等奖（5分）；   
2.院级社会实践：上海合作组织国际司法培训基地实习（2分）；   
3.升旗仪式、阳光长跑、全球治理周参与（1.5分）；   
4.国际组织与国际交流团支部书记（10分）；
5.学术讲座8次（4分）</t>
  </si>
  <si>
    <t>1.2021第三届全国高校创新英语挑战活动英语词汇赛（非英语专业组）全国一等奖（6分）；
2.中国移动杯亚运英语之星大赛复赛（高校组）三等奖（3分）
3.格物致知开幕式+主旨发言、翻译与文化分论坛、语言学分论坛、文学分论坛（2分）；    
4.2022浙江大学“全球治理论坛”开幕式暨章新胜先生报告会（0.5分）；      
5.校级研究生会学术部负责人、院级研博会权益服务部干事、班级信息委员（学生干部上限10分）；      
6.大英秋冬学期学生助教（1分）；    
7.个人社会实践：诸暨市开放双语实验学校授课证明（1分）</t>
  </si>
  <si>
    <t>Effects of instrcution adaptation on EFL students' reading performance, 第九届中国第二语言习得国际研讨会，共同一作，2021年12月</t>
  </si>
  <si>
    <t>国际会议宣读论文1次（共同一作分数平分，4分）</t>
  </si>
  <si>
    <t>1.阳光长跑（0.5分）；
2.格物致知论坛3场分论坛（1.5分）；      
3.秋冬学期助教（1分）</t>
  </si>
  <si>
    <t>1.大英助教1学年（2分）；
2.参加学术讲座7次（3.5分）；    
3.参加“格物致知”讲座4次（2分）；
4.参加“阳光长跑”（0.5分）；    
5.参加中国-上合组织实习国际司法交流合作培训基地实习（2分）</t>
  </si>
  <si>
    <t>1.助教1学年（2分）；
2.阳光长跑（0.5分）；
3.校运会研究生女子 4×100米决赛第九名（3分）；
4.2022浙江大学“全球治理论坛”开幕式暨章新胜先生报告会（0.5分）；
5.三场“格物致知”线上论坛（1.5分）；
6.学术讲座1场（0.5分）；</t>
  </si>
  <si>
    <t>1.参与阳光长跑（0.5分）；
2.参与格物致知开幕式及分论坛（2分）；
3.2022杭州亚运会“中国移动杯亚运英语之星”大赛浙江大学二等奖（4分）；  
4.2022年八月赴拱墅区大关街道进行社会实践，院级团队（2分）；    
5.学院内学术讲座1次（0.5分）；
6.线下参加2022浙江大学全球治理论坛及专题讲座活动（1分）</t>
  </si>
  <si>
    <t>1.三次学术讲座（1.5分）；
2.国组师生联合党支部组织委员（8分）；
3.助教一学年（2分）；
4.阳光长跑（0.5分）</t>
  </si>
  <si>
    <t>1.社会实践：2022浙江大学2022“公毅计划”赴云南普洱政务实习实践院级优秀团队（2分）
2.校院集体活动：“格物致知”开幕式、翻译与文化分论坛，阳光长跑，2022浙江大学“全球治理论坛”开幕式暨章新胜先生报告会，2021浙江大学“全球治理周”专题讲座（共2.5分）
3.助教：2021-22秋冬学期大英3助教（1分）</t>
  </si>
  <si>
    <t>1.2022联合国训练研究所（UNITAR）寒假实习项目、2022中国-上合组织国际私法交流合作培训基地实习、浙江大学2022年“青知计划”暑期大学生社会实践活动（多个社会实践项目不累计加分，3分）        
2.格物致知学术创新论坛4场（2分）       
3.阳光长跑（0.5分）
4.2021年10月1日国庆升旗仪式（0.5分）     
5.外院讲座卡8次讲座（4分）      
6.助教一学年（2分）</t>
  </si>
  <si>
    <t>1.社会实践（上合组织国际司法青年精英训练营-院级）（2分）；
2.集体活动（升旗仪式0.5、阳光长跑0.5、格物致知翻译文化分论坛&amp;语言学分论坛&amp;文学分论坛1.5、全球治理专题讲座0.5）（3分）；
3.学术讲座9次（4.5分）；
4.助教秋冬学期（1分）</t>
  </si>
  <si>
    <t>1.研究生干部：心理委员（6分）</t>
  </si>
  <si>
    <t>1.助教（2分）；   
2.阳光长跑（0.5分）</t>
  </si>
  <si>
    <t>2021级翻译</t>
  </si>
  <si>
    <t>22105083</t>
  </si>
  <si>
    <t>1.人机合作视域下的“翻译修改”新探 ———《翻译修改与译后编辑: 行业实践和认知过程》评介，《外语电化教学》，CSSCI，第一作者，2022年2月20日   
2.《唐诗中引语英译的“假象等值”现象》，浙江省翻译协会年会暨“翻译中国”学术研讨会，国内会议宣读论文，2021年10月
3.《中华教育文化基金会对民国翻译事业的赞助与推动》，浙大外国语学院青年学术论坛，国内会议论文宣读，2022年5月
4.《自是霜娥偏爱冷——〈青衣〉 中筱燕秋的人物形象及其英译评析》，北京大学外国语言文学研究生论坛，国内会议宣读论文，2022年5月
5.The Conference on “Chinese Popular Culture in Translation and Transmission”：A Study on the Influence of Overseas Chinese Literature in the United States since the 21st Century，国内会议宣读论文，2022年7月</t>
  </si>
  <si>
    <t>1.CSSCI书评1篇（8分）
2.国内会议论文宣读4次（16分）</t>
  </si>
  <si>
    <t xml:space="preserve">1.集体活动（2.5分）-阳光长跑、格物致知论坛4场
2.助教1学年（2分）
3.学术讲座10次（5分）
</t>
  </si>
  <si>
    <t>22105081</t>
  </si>
  <si>
    <t xml:space="preserve">
1.《文化传播视阈下的译者选择研究——以闵福德《聊斋志异》英译本为例》，2021浙江省翻译年会暨“翻译中国”学术研讨会，国内会议论文宣读，2021年10月
2.《‘异’的建构：学者型译者闵福德《聊斋志异》副文本研究”》，2021年中华翻译研究青年学者论坛，国内会议论文宣读，2021年10月</t>
  </si>
  <si>
    <t>1.国内会议论文宣读2次（8分）</t>
  </si>
  <si>
    <t>1. 学术讲座10次（5分）
2. 学生党支部书记（10分）、院学生会学术部干事（6分），上限10分
3.助教1学年（2分）
4.集体活动加分（2.5分）-阳光长跑（0.5分）、格物致知论坛4场（2分）</t>
  </si>
  <si>
    <t>22105075</t>
  </si>
  <si>
    <t xml:space="preserve">1.《语篇语言学视角下林语堂小品文自译研究——以《小评论林语堂双语文集》为例》，2022浙江省翻译协会年会，国内会议论文宣读，2022年7月
2《一枚硬币的两面：《鲁拜集》著译者的著译互动》，2022浙江大学青年学术论坛，国内会议论文宣读，2022年5月
3.“People-oriented Education Transformation”浙江大学出版社&amp;Palgrave Macmillan，译著8万字，2022年6月
</t>
  </si>
  <si>
    <t>1.国内论文宣读2次（8分）
2.译著2万字以上（10分）</t>
  </si>
  <si>
    <t>1.学术讲座10次（5分）；
2.助教1学年（2分）；
3.集体活动（2分）-“全球治理论坛”1场、格物致知论坛2场、阳光长跑</t>
  </si>
  <si>
    <t>22105076</t>
  </si>
  <si>
    <t>1.《林语堂&lt;浮生六记&gt;自我改译研究——基于两个英译版本的对比分析》，天津外国语学报，高校学报，二作（导师一作），2021年9月
2.《从独立翻译到合作翻译——王红公英译李清照诗词的翻译修改研究》，中华翻译研究青年学者论坛，国内论文宣读，2021年10月
3.《中国现当代语言立法历时评述》，浙江大学外国语学院“格物致知”博士学术创新论坛，国内论文宣读，2022年5月
4.《&lt;译丛&gt;杂志带给中国现当代文学译介的启示与思考》，第十四届北京大学外国语言文学研究生论坛，国内论文宣读，2022年5月</t>
  </si>
  <si>
    <t>1.学报论文1篇（8分)
2.国际会议论文宣读3次（12分）</t>
  </si>
  <si>
    <t>1.学术讲座卡9次（4.5分）
2.集体活动（2.5分）-阳光长跑、格物致知论坛3场、第三届文学伦理学论坛志愿者 
3.助教1学年（2分）</t>
  </si>
  <si>
    <t>22105077</t>
  </si>
  <si>
    <t xml:space="preserve">1.《译者惯习视角下西利尔·白之戏剧英译探析》，中华翻译研究青年学者论坛，国内会议论文宣读，2021年10月                                                2）《从修辞视角看&lt;红楼梦&gt;对联的英译》，浙大外国语学院青年学术论坛，国内会议论文宣读，2022年5月                                                                        
</t>
  </si>
  <si>
    <t xml:space="preserve">1.国内会议宣读2次（8分）       
</t>
  </si>
  <si>
    <t xml:space="preserve">1.班级心理委员（6分）
2.学院学术讲座11次（上限5分）
3.助教1学年（2分）
4.集体活动（3分）-阳光长跑、格物致知论坛4场、全球治理论坛
5.2022年第一届浙江大学太极拳网络邀请赛三等奖（3分）
</t>
  </si>
  <si>
    <t>22105079</t>
  </si>
  <si>
    <t xml:space="preserve">1.《基于语料库‘poverty’西方话语建构研究》，中华翻译研究青年学者论坛，国内会议宣读论文，2021年10月 </t>
  </si>
  <si>
    <t>1.国内会议论文宣读1次（4分）</t>
  </si>
  <si>
    <t>1.学术讲座卡10次（5分）
2.外国语学院研七支部组织委员（8分）
3.集体活动（2.5分）-阳光长跑，格物致知论坛4场
4.助教1学年（2分）</t>
  </si>
  <si>
    <t>22105078</t>
  </si>
  <si>
    <t>1.《&lt;废都&gt;》中的隐喻型性话语研究，中华翻译研究青年者论坛，国内学术会议宣读论文，2021年10月</t>
  </si>
  <si>
    <t>1.国内会议宣读论文1次（4分）</t>
  </si>
  <si>
    <t>1.集体活动（2分）：国庆升旗活动、格物致知论坛2场、阳光长跑
2.学术讲座卡10次（5分）
3.研博会学术部负责人、党支部副书记（8分）
4.助教1学年（2分） 
5.22年外院研究生羽毛球赛混双季军（1分）</t>
  </si>
  <si>
    <t>22105084</t>
  </si>
  <si>
    <t>1.《基于情感分析的路遥&lt;人生&gt;海外译介效果研究》，浙江大学外国语学院青年学术论坛，国内会议论文宣读，2022年5月</t>
  </si>
  <si>
    <t>1.翻译班团支书（10分）
2.讲座卡10次（5分）
3.集体活动（1.5分）-阳光长跑、格物致知论坛1场）、全球治理论坛
4.助教1学年（2分）</t>
  </si>
  <si>
    <t>22105071</t>
  </si>
  <si>
    <t xml:space="preserve">1.《翻译类国际组织基本特征研究》，中华翻译研究青年学者论坛，国内学术会议论文宣读，2021年10月                                                </t>
  </si>
  <si>
    <t>1.国内学术会议论文宣读1次（4分）</t>
  </si>
  <si>
    <t>1.学术讲座卡10次（5分）
2.助教1学期（1分）
2.研七党支部宣传委员、研七党支部纪检委员(不重复加分取一、8分）
3.22年外院研究生羽毛球赛混双冠军（3分）</t>
  </si>
  <si>
    <t>22105074</t>
  </si>
  <si>
    <t>1.学术讲座卡10次（5分）
2.助教1学年（2分）
3.集体活动（2分）-格物致知论坛4场</t>
  </si>
  <si>
    <t>22105072</t>
  </si>
  <si>
    <t>1.《格非小说在英语世界的译介与 传播——以《隐身衣》和《人面桃花》为例》，浙江省翻译协会年会，国内会议宣读论文，2022年7月</t>
  </si>
  <si>
    <t xml:space="preserve">1.学术讲座卡8次（4分）
2.集体活动0.5分-阳光长跑
3.助教1学年（2分）
</t>
  </si>
  <si>
    <t>22105080</t>
  </si>
  <si>
    <t>1.《国际会议口译员协会推动口译职业化的举措研究》，中华翻译研究青年学者论坛，国内会议论文宣读，2021年10月</t>
  </si>
  <si>
    <t>1.助教1学年（2分）
2.讲座卡2次（1分）</t>
  </si>
  <si>
    <t>22105073</t>
  </si>
  <si>
    <t>1.担任助教一学年（2分）
2.集体活动（0.5分）-全球治理论坛</t>
  </si>
  <si>
    <t>外语学院研究生2021-2022学年评奖评优综合业绩量化统计表（2021级博士生）</t>
  </si>
  <si>
    <t>2021级外国语言文学</t>
  </si>
  <si>
    <t>课程成绩量化指标分
（取平均分，再乘30%）</t>
  </si>
  <si>
    <t>论文：
1.Li, Jian, and Xitao Hu. 2022 "Visualizing legal translation: a bibliometric study." International Journal of Legal Discourse, 7(1) , 143-162. ESCI期刊    通讯作者   2022.05.09  8分
2. Hu, Ming, Xitao Hu, and Le Cheng 2021. "Exploring digital economy: a sociosemiotic perspective." International Journal of Legal Discourse, 6(2), 181-202. ESCI期刊
通讯作者  8分
译著：
参与翻译牛津大学出版社 (Cambridge University Press)“文化遗产法律与政策丛书”(Cultural Heritage Law and Policy)（共4本）中国民主法制出版社，总翻译字数15万字。  12分
会议：
国际会议两次，国内会议一次：16分
1.第三届心理健康与教育、人文发展国际学术会议
2.第一届制度性话与国际治理高端峰会。
1.南京大学外国语学院主办的张柏然翻译思想与当代译学建设的国内会议
智库成果：
《我国******现状、问题及对策建议》 程乐 胡锡涛 国家领导人批示，成果评定为A+
2021.11 30分
《“******”新动向及我对策》  程乐 胡锡涛 张健   国家领导人批示，成果评定为A  2022.03 30分
《广东对接RCEP协议的经验做法及对我省的政策建议》程乐 胡锡涛 裴佳敏 获省级领导批示
2022.01 成果评定为B 15分
《当前****国际合作现状、挑战及对策专报》程乐 胡锡涛  中央机关采用
2022.06  成果评定为B 15分
《*****发展布局、潜在风险及应对策略》
程乐 任奎 胡锡涛  中央机关采用
2022.06 成果评定为B 15分
美国*****情况及相关建议 中央机关采用 2022.9 成果评定为B 15分[不在评奖评优时间范围内]</t>
  </si>
  <si>
    <t>1.两篇ESCI全文（16）
2.一本译著15万字（12）
3. 两次国际会议一次国内会议（16）
4. 专报55.3分</t>
  </si>
  <si>
    <t>1.校博士生会干事 6分；
2.讲座卡9次 4.5分
3. 助教一学期1分
4. 2022年“默沙东杯”第十届职业生涯规划与创业大赛校级三等奖 3分
5. 社会实践展翅计划 院级社会实践团队 2分
6. 集体活动格物致知论坛 1.5分</t>
  </si>
  <si>
    <t>1. A comparative study of the effects of L1 and L2 prewriting discussions on L2 writing performance, SYSTEM, SSCI, 第一作者, 2021年12月；
2. Second language speech fluency: from research to practice, Asia Pacific Journal of Education, SSCI书评, 第一作者, 2022年4月；
3. 国内二语口语流利度研究的文献计量及可视化分析, 哈尔滨学院学报, 本科学报, 第一作者, 2021年10月；
4. 风险决策中外语效应的稳定性研究, 黑河学院学报, 本科学报, 第一作者, 2021年12月；
5. Chinese EFL learners’ stalling behaviour in different speaking task types: Monologue versus group talk，“一带一路”文明交流互鉴与应用型外语人才培养国际研讨会，2021年12月；
6. Trait or state? Understanding Chinese EFL learners’ L2 fluency by inspecting their L1 fluency features，第九届中国第二语言习得研究国际研讨会，2021年12月；
7. 写前讨论任务在二语写作教学中的应用效果研究，2021外语教育教学研究论坛，2021年10月。</t>
  </si>
  <si>
    <t>1.SSCI期刊论文1篇（30分）
2.SSCI期刊书评1篇（15分）
3.本科学报论文2篇（16分）
4.国际会议2次（16分）
5.国内会议1次（上限）</t>
  </si>
  <si>
    <t>1.讲座卡10次（5分）
2.全国大学生英语翻译大赛国家级一等奖（5分）
3.全国高校商务翻译（英语）能力挑战赛国家级一等奖（5分）
4.全国大学生英语写作大赛国家级二等奖（4分）
5.集体活动：格物致知论坛（0.5分）</t>
  </si>
  <si>
    <t>1.English Proficiency and Happiness: The Mediation of Income Satisfaction and Leisure Satisfaction and the Moderation of the National Economy，SSCI，共同一作，2021年10月；
2.有标记语言现象与语法特性研究，一级期刊，现代外语，二作（导师一作），2022年5月；
3.2021 年跨学科视域下的外国语言文学学术研讨会暨首届国际人文社科跨学科研究高端论坛，国际会议论文宣读，英语水平与幸福感的作用机制研究，2021年11月；
4.“一带一路”文明交流互鉴与应用型外语人才培养国际研讨会，国际会议论文宣读，English Majors' Second Foreign Language Learning in China: An Evaluation Based on Learners' Cost-benefit Analysis，2021年11月；
5.第六届广外应用语言学论坛，基于成本收益分析的中国英语专业学生第二外语学习情况研究，2021年12月；
6.感知谓词的类型学研究，浙江省大学生科技创新活动计划暨新苗人才计划项目，主持人，2022年4月。</t>
  </si>
  <si>
    <t>1.SSCI期刊论文1篇（15分）
2.一级期刊论文1篇（20分）
3.国际会议2次（16分）
4.国内会议1次（上限）
5.厅级科研项目主持（8分）</t>
  </si>
  <si>
    <t>1.外应二班班长（10分）
2.讲座卡10次（5分）
3.集体活动5次：阳光长跑、格物致知论坛3次、全球治理论坛（2.5分）
4.院级社会实践（2分）</t>
  </si>
  <si>
    <t>1. Exploring Chinese cyber discourse: integrating political and legal perspectives，International Journal of Legal Discourse， ESCI，二作（导师一作），2022年5月9日
2. Making sense of data sharing: de-identification of personal data，the 1st International Forum on East Asian Digital Economy Development and Industrial Security， 国际会议论文宣读， 2022年5月28日-29日。
3. 互联网民商事诉讼规则完善研究，浙江省委政法委员会浙江省法学会2022年度研究课题，主参（第二位）
4. 欧盟《数字***》***及我对策建议，国安委办公室采纳，程乐 刘秀丽，2022年4月
5. 利用大数据等新技术***动态检测，中央网信办采纳，程乐 刘秀丽，2022年3月</t>
  </si>
  <si>
    <t>1. ESCI期刊论文一篇16分
2. 国际会议论文1次8分
3. 科研项目省部级主参8分
4. 专报30分</t>
  </si>
  <si>
    <t>1.学术学术讲座9次</t>
  </si>
  <si>
    <r>
      <rPr>
        <sz val="9"/>
        <color theme="1"/>
        <rFont val="宋体"/>
        <charset val="134"/>
      </rPr>
      <t>1、参与省级科研项目《法国当代空间文艺理论研究》（19NDJC179YB），导师主持，第二参与者。8分。
2、论文《艾什诺兹小说中当代城市空间中的声与听》，发表于《当代外国文学》，核心期刊，第二作者，导师一作。16分。
3、翻译两篇中文论文，发表于法语杂志Nouvelles Humanité. Chine et Occident《中西新人文》，共约5万字。7分。</t>
    </r>
    <r>
      <rPr>
        <b/>
        <sz val="9"/>
        <color theme="1"/>
        <rFont val="宋体"/>
        <charset val="134"/>
      </rPr>
      <t xml:space="preserve">
</t>
    </r>
    <r>
      <rPr>
        <sz val="9"/>
        <color theme="1"/>
        <rFont val="宋体"/>
        <charset val="134"/>
      </rPr>
      <t>4、参加中国法国文学研究会2021年年会，宣读论文《想象和感受的空间诗学》，并被年会期刊《人文新视野》录用，一作。4分。
5、参加2022年浙江大学外国语学院“格物致知”博士生论坛，宣读论文《梅洛庞蒂的空间美学》，一作，获得三等奖。4分。</t>
    </r>
  </si>
  <si>
    <t>1.省级课题二参，8分
2.核心期刊1篇，16分
3.译作5万字，7分 
4.国内会议宣读2次，8分</t>
  </si>
  <si>
    <t>1.“展翅计划”院级社会实践2分。
2.法语专业助教2分。
3.文学伦理学大会志愿服务0.5分。
4.研八党支部宣传委员8分。</t>
  </si>
  <si>
    <r>
      <rPr>
        <sz val="9"/>
        <color theme="1"/>
        <rFont val="宋体"/>
        <charset val="134"/>
      </rPr>
      <t xml:space="preserve">1. 2021年10月17日，第十届文学伦理学批评国际学术研讨会，北京科技大学，宣读论文题目：Which is More Ethical: Double Identity in </t>
    </r>
    <r>
      <rPr>
        <i/>
        <sz val="9"/>
        <color theme="1"/>
        <rFont val="宋体"/>
        <charset val="134"/>
      </rPr>
      <t>The Razor’s Edge</t>
    </r>
    <r>
      <rPr>
        <sz val="9"/>
        <color theme="1"/>
        <rFont val="宋体"/>
        <charset val="134"/>
      </rPr>
      <t>.  （8分） 国际会议
2. 2022年5月15日，国际会议，第三届文学伦理学批评跨学科研究大学生领航论坛，浙江大学，宣读论文：毛姆《爱德华·巴纳德的堕落》中的伦理选择与中国逍遥之道的应和。 （8分） 
3. 译著《伟大的逃亡》，字数6万。（7分） 
4. 译著《狗狗的胜利》，字数7.6万。（8分）</t>
    </r>
  </si>
  <si>
    <t>1. 国内会议1次（8分）；
2. 国际会议1次（8分）；
3. 译著2本（7分+8分）</t>
  </si>
  <si>
    <t>1.党支部宣传委员/副书记（学生干部不重复赋分，以最高职务为准赋分，8分）    
2.校阳光长跑活动（0.5分）
3.“紫金港跨学科国际讲坛 ：第三届文学伦理学批评跨学科研究大学生领航论坛” 优秀志愿者（已认定的志愿者活动，0.5分）</t>
  </si>
  <si>
    <t>1、第十届《俄罗斯文艺》学术前沿论坛暨“曼德尔施塔姆与东方：纪念诗人诞辰130周年”国际学术研讨会宣读论文；
2、省级重点项目《草婴年谱》，导师主持，主参并列第二。</t>
  </si>
  <si>
    <t>1.国际会议宣读论文1次，8分；
2.省部级项目主参（前三名）,8分</t>
  </si>
  <si>
    <t>1、第十届《俄罗斯文艺》学术前沿论坛暨“曼德尔施塔姆与东方：纪念诗人诞辰130周年”国际学术研讨会志愿服务活动0.5分；
2、格物致知论坛参与4次 2分；
3、阳光长跑 0.5分；
4、学术讲座10次 5分；
5、求是学院兼职辅导员10分 
6.俄语所助教一学年2分</t>
  </si>
  <si>
    <t>1.参加“跨学科视域下的外国语言文学学术研讨会”暨首届国际人文社科跨学科研究高端论坛，国际论坛，宣读论文Second Language Teaching in the Era of Big Data: A Case Study of English Phrasal Verbs，2021年11月
2. 参加第六届中国心理语言学国际研讨会，国际会议，宣读论文：A Study on Errors in Writings made by Chinese EFL Learners Based on Dependency Treebank， 2022年6月</t>
  </si>
  <si>
    <t>国际会议2次（8+8=16）</t>
  </si>
  <si>
    <t>1.党支部纪检委员（8分）
2.学院学术讲座10次（5分）
3.国庆升旗仪式代表（0.5分）
4.阳光长跑（0.5分）
5.院级“凌云”计划：赴重点单位社会实践（2分）
6.格物致知论坛（1分）</t>
  </si>
  <si>
    <t>1, 基于《中国英语能力等级量表》的口语能力认知诊断体系构建. 浙江省大学生科技创新创业孵化项目, 省级，主持人，2022 年4月。
2, 第六届语言测试与评价学术研讨会，宣读论文“Assessing the Validity of the NMET-ZJ Continuation Task—the Assessment Use Argument approach”，2021年10月15-17日，线上</t>
  </si>
  <si>
    <t>1. 科研项目省部级主持人8分；
2. 国际论坛宣读8分</t>
  </si>
  <si>
    <t>1. 研究生第四党支部宣传委员（8分）
2. 学院学术讲座 10次（5分）</t>
  </si>
  <si>
    <t xml:space="preserve">1 2021年教育部高等学校外国语言文学类专业教学指导委员会德语专业教学指导分委员会教育教学研究项目：基于语料库的中国德语学习者书面语词汇与句法复杂度发展研究（2021年12月，国家级，主参 10分）         
2. 南京大学百廿校庆专场“中德语言发展前瞻与文化构建”国际学术研讨会宣读论文（8分）   
3.北京外国语大学德语语言学研究生学术论坛“语言、文化与教育：德国语言学与与应用语言学研究新发展”宣读论文 （4分） </t>
  </si>
  <si>
    <t xml:space="preserve">1. 主参国家级科研项目（10分）        
2. 国际会议宣读论文1次（8分）
3. 国内会议宣读论文1次（4分） </t>
  </si>
  <si>
    <t>1. 校院集体活动：1次阳光长跑（0.5分）
2. 学院内学术讲座：讲座卡10次（5分）</t>
  </si>
  <si>
    <t>1.“诱惑与危机：H. G. 威尔斯《时间机器》对东方植物的矛盾想象”，《英语文学研究》，普通期刊，第一，2022年7月；
2.“论《仿生人会梦见电子羊吗？》中的欲望与情感”，“科技人文新融合：新文科建设视野中的科幻小说暨青年学术论坛”，国内会议，第一，2021年11月；
3.“世界大“同”：论《北京折叠》与《城与城》中的三‘界’”，“江苏省比较文学学会2021-2022年年会暨学术研讨会”，国内会议，独作，2022年5月。</t>
  </si>
  <si>
    <t>1.普通期刊论文1篇（4分）
2.国内会议2次（8分）</t>
  </si>
  <si>
    <t>1.研二党支部书记（10分）
2.学术讲座9次（4.5分）
3.集体活动（1分）-阳光长跑、格物致知论坛1场</t>
  </si>
  <si>
    <t>1. 2021年12月10-12日 线上 国际 第九届中国第二语言习得研究国际研讨会 宣读论文题目Analysis of ESL/EFL learners' essays writing in ICNALE based on AntConc；
2. 2022年5月20日 浙江大学 校级 浙江大学外国语学院青年学术论坛 宣读论文题目Input and Interaction in Natural and Classroom Settings；
3. 2022年5月21-22日 线上 国内 面向国家战略的外语学科发展高端学术论坛 宣读论文题目后疫情时代国际组织全球教师治理。</t>
  </si>
  <si>
    <t>1. 国际会议1次；
2. 国内会议2次（8+4+4=16分）</t>
  </si>
  <si>
    <t>1.学院学术讲座10次（5分）
2.博士生会对外交流部干事（6分）</t>
  </si>
  <si>
    <t>1、论文名称：论《白噪音》中的后现代家庭伦理（On the Postmodern Family Ethics in White Noise） 会议论文集：International Conference for Ethical Literary Criticism (2021) Proceedings of Interdisciplinary Studies of Ethical Literary Criticism: The First Leading Forum of Ethical Literary Criticism for College Students 级别：普通期刊） 第一作者 2021.10（4分）
2、2021年10月，国际学术会议，北京科技大学举办的第十届文学伦理学批评国际学术研讨会。宣读论文题为“唐·德里罗《地下世界》中的“垃圾”共同体及其伦理诉求”（The “Waste” Community in Don DeLillo’s Underworld and its ethical appeal）（8分）
3、2022年4月，国内学术会议，《外国文学》编辑部主办、与江西师范学院举办的“文学与危机叙事”全国学术研讨会，宣读论文题为“唐·德里罗《地下世界》中的共同体危机及想象”（The Community Crisis and Imagination in Don DeLillo’s Underworld）（4分）</t>
  </si>
  <si>
    <t>1. 普通期刊发表论文一篇（4分）；
2. 国际会议宣读论文一次（8分）；
3. 国内会议宣读论文一次（4分）</t>
  </si>
  <si>
    <t>1、讲座三次（1.5分）
2、研究生干部：党支部组织委员、纪检委员（研究生干部不累计加分，取最高职务赋分，8分）</t>
  </si>
  <si>
    <t>1. 《延安文学中的医疗卫生叙事与空间政治》，《东莞理工学院学报》，2021年第6期，总第28期，第38-42页。2021年12月发表，独立作者。（8分）；
2. 参加三次学术会议并宣读论文，具体如下：
（1）2021年11月21日，参加厦门大学“关于人性的想象：比较的视野”全国研讨会并宣读论文《“灯笼”与“油烛”——〈微物之神〉中的底层叙事与性别政治》。（4分）；
（2）2022年4月23日，参加《外国文学》主办的“文学与危机叙事”全国学术研讨会并宣读论文《再探历史：〈恩惠〉中美洲全球化初期的危机书写》（4分）；
（3）2022年5月21日，参加第十四届北京大学外国语言文学研究生论坛并宣读论文《“隐秘的纳萨尔”：裘帕•拉希莉〈低地〉中的政治无意识》。（4分）</t>
  </si>
  <si>
    <t>1. 本科学报，1篇（8分）；
2. 国内宣读论文3次（12分）</t>
  </si>
  <si>
    <t>1. 参加校级集体活动“浙江大学阳光长跑”活动（+0.5分）；
2. 参加了五次与本学科相关的学术讲座（2.5分）</t>
  </si>
  <si>
    <t>1.参加中华翻译研究青年学者论坛，国内会议，宣读论文：基于VOSviewer的许渊冲研究发文的计量分析，2021年10月（一作）
2.参加北京外国语大学2021年“外国语言文学学科研究生高端学术论坛”英语语言文学分论坛语言学与应用语言学专题论坛，国内会议，宣读论文：学术写作中非正式特征和词汇丰富度的定量分析，2021年11月（一作）                                
3.参加会议厦门大学外文学院第十四届研究生学术研讨会暨第四届外国语言文学博士论坛，国内会议，宣读论文：基于CiteSpace的计量语言学领域研究分析，2021年12月（一作）</t>
  </si>
  <si>
    <t>国内会议3次</t>
  </si>
  <si>
    <t>1.格物致知开幕式+主旨发言、翻译与文化分论坛、 语言学分论坛、文学分论坛（0.5*4=2）
2.助教（1）
3.学术讲座（0.5*10=5）
4.浙江大学“公毅计划”社会实践--宁波市委组织部 (院级基地)（2）</t>
  </si>
  <si>
    <t xml:space="preserve">1.研究生第八党支部副书记
2.亚欧语言文学班心理委员（上限10分）
3.2021秋冬学期 德语1、2课程助教2分
4.学术讲座10次 5分   </t>
  </si>
  <si>
    <t>1.“Therapists' Expressions of Agreement in Therapeutic Conversations With Chinese Children With ASD: Strategies, Sequential Positions and Functions”Frontiers in Psycology,SSCI,三作，2022年1月10日；
2.2022浙江大学博士生论坛宣读论文“政治话语互动与国家身份建构”</t>
  </si>
  <si>
    <t>1.SSCI一篇（三作不赋分）
2.国内论坛宣读（4分）</t>
  </si>
  <si>
    <t xml:space="preserve">
1.2022新年长跑（1.5分）；
2.研4支部组织委员（8分）</t>
  </si>
  <si>
    <t>1.第八届人文社科和社会科学研究国际学术会议（ICHSSR2022），国际会议论文宣读“Verb-Object” Compounds and Word Formation in Hindi from the perspective of Asian Civiliaztions, 2022年4月</t>
  </si>
  <si>
    <t>1.讲座卡8次（4分）
2.助教1学年（2分）</t>
  </si>
  <si>
    <t>1.浙江大学外语学院“格物致知”博士生学术创新论坛，并宣读论文，2022年5月；
2.南京大学“传承与创新——外国语言文学研究生学术论坛”并宣读论文，2022年6月；
3.“新世纪外国文学：理论与阐释”高层论坛，并宣读论文，2022年6月。
宣读论文：《从预测加工模型理论视角看尤奈斯库戏剧中的高频陌生化现象》</t>
  </si>
  <si>
    <t>1. 国内学术会议3次（3*4=12分） </t>
  </si>
  <si>
    <t>学术讲座1次</t>
  </si>
  <si>
    <t>27.5分</t>
  </si>
  <si>
    <t>国内论文宣读：1） “Towards a model for multimodal representation analysis in intermedial translation studies”，浙江大学外国语学院青年学术论坛，国内学术会议上宣读论文，2022年5月20日
2）“Adapting foreign classic novels for children in China: A case study of Gulliver's Travels”，浙江大学外国语学院“格物致知”博士生学术创新论坛，国内学术会议上宣读论文，2022年5月29日</t>
  </si>
  <si>
    <t>国内学术会议上宣读论文2次</t>
  </si>
  <si>
    <t>8分</t>
  </si>
  <si>
    <t>1.学术讲座卡5次（2.5分）
2.集体活动加分（1分）：参加格物致知论坛（+1）</t>
  </si>
  <si>
    <t xml:space="preserve">
1.学术交流：参与“紫金港跨学科国际讲坛 ：第三届文学伦理学批评跨学科研究大学生领航论坛”宣读论文（8分）</t>
  </si>
  <si>
    <t xml:space="preserve">
1.国际会议论文宣读（8分）</t>
  </si>
  <si>
    <t xml:space="preserve">
1.“紫金港跨学科国际讲坛 ：第三届文学伦理学批评跨学科研究大学生领航论坛” 优秀志愿者（已认定的志愿者活动，0.5分）
</t>
  </si>
  <si>
    <t>1、2022年6月11-12日参加由南京大学《当代外国文学》编辑部主办，山东财经大学外国语学院承办的“新世纪外国文学：理论与阐释”高层论坛，并于分论坛研讨第二十二组宣读论文“见证与想象——论本哈德·施林克《你的奥尔加》历史记忆中的危险性”
2、2022年6月25日参加由南京大学外国语学院主办的“传承与创新——外国语言文学研究生学术论坛”，宣读论文“见证与想象——论本哈德·施林克《你的奥尔加》历史记忆中的危险性”</t>
  </si>
  <si>
    <t>国内会议1次（宣读了同一篇论文）</t>
  </si>
  <si>
    <t>9次讲座</t>
  </si>
  <si>
    <t>1.浙江大学外国语学院“格物致知”博士生学术创新论坛，国内论文宣读，学术写作的句法复杂度与名词化程度，2022年5月</t>
  </si>
  <si>
    <t>1.集体活动1次：阳光长跑（0.5分）</t>
  </si>
  <si>
    <t>1.第十届《俄罗斯文艺》学术前沿论坛暨“曼德尔施塔姆与东方：纪念诗人诞辰130周年”国际学术研讨会志愿服务 0.5
2.阳光长跑 0.5</t>
  </si>
  <si>
    <t>1.集体活动2次：格物致知论坛2次（1分）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</si>
</sst>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0">
    <font>
      <sz val="12"/>
      <name val="宋体"/>
      <charset val="134"/>
    </font>
    <font>
      <sz val="12"/>
      <color theme="1"/>
      <name val="宋体"/>
      <charset val="134"/>
    </font>
    <font>
      <sz val="9"/>
      <color theme="1"/>
      <name val="宋体"/>
      <charset val="134"/>
    </font>
    <font>
      <sz val="16"/>
      <color theme="1"/>
      <name val="宋体"/>
      <charset val="134"/>
    </font>
    <font>
      <b/>
      <sz val="10"/>
      <color theme="1"/>
      <name val="宋体"/>
      <charset val="134"/>
    </font>
    <font>
      <b/>
      <sz val="14"/>
      <color theme="1"/>
      <name val="宋体"/>
      <charset val="134"/>
    </font>
    <font>
      <b/>
      <sz val="9"/>
      <color theme="1"/>
      <name val="宋体"/>
      <charset val="134"/>
    </font>
    <font>
      <sz val="10"/>
      <color theme="1"/>
      <name val="宋体"/>
      <charset val="134"/>
    </font>
    <font>
      <b/>
      <sz val="16"/>
      <color theme="1"/>
      <name val="宋体"/>
      <charset val="134"/>
    </font>
    <font>
      <sz val="14"/>
      <color theme="1"/>
      <name val="宋体"/>
      <charset val="134"/>
    </font>
    <font>
      <sz val="9"/>
      <name val="宋体"/>
      <charset val="134"/>
    </font>
    <font>
      <sz val="10"/>
      <name val="宋体"/>
      <charset val="134"/>
    </font>
    <font>
      <sz val="10"/>
      <color indexed="10"/>
      <name val="宋体"/>
      <charset val="134"/>
    </font>
    <font>
      <b/>
      <sz val="12"/>
      <name val="宋体"/>
      <charset val="134"/>
    </font>
    <font>
      <sz val="9"/>
      <color indexed="8"/>
      <name val="宋体"/>
      <charset val="134"/>
    </font>
    <font>
      <sz val="9"/>
      <name val="Times New Roman"/>
      <charset val="134"/>
    </font>
    <font>
      <b/>
      <sz val="9"/>
      <name val="宋体"/>
      <charset val="134"/>
    </font>
    <font>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scheme val="minor"/>
    </font>
    <font>
      <i/>
      <sz val="9"/>
      <color theme="1"/>
      <name val="宋体"/>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indexed="8"/>
      </left>
      <right/>
      <top style="thin">
        <color indexed="8"/>
      </top>
      <bottom style="thin">
        <color indexed="8"/>
      </bottom>
      <diagonal/>
    </border>
    <border>
      <left style="thin">
        <color auto="1"/>
      </left>
      <right/>
      <top/>
      <bottom/>
      <diagonal/>
    </border>
    <border>
      <left style="thin">
        <color rgb="FF000000"/>
      </left>
      <right style="thin">
        <color rgb="FF000000"/>
      </right>
      <top/>
      <bottom style="thin">
        <color rgb="FF000000"/>
      </bottom>
      <diagonal/>
    </border>
    <border>
      <left style="thin">
        <color rgb="FF272727"/>
      </left>
      <right style="thin">
        <color rgb="FF272727"/>
      </right>
      <top style="thin">
        <color rgb="FF272727"/>
      </top>
      <bottom/>
      <diagonal/>
    </border>
    <border>
      <left/>
      <right style="thin">
        <color rgb="FF272727"/>
      </right>
      <top style="thin">
        <color rgb="FF272727"/>
      </top>
      <bottom/>
      <diagonal/>
    </border>
    <border>
      <left/>
      <right style="thin">
        <color rgb="FF272727"/>
      </right>
      <top style="thin">
        <color rgb="FF272727"/>
      </top>
      <bottom style="thin">
        <color rgb="FF272727"/>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18"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18"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9" fillId="7" borderId="0" applyNumberFormat="0" applyBorder="0" applyAlignment="0" applyProtection="0">
      <alignment vertical="center"/>
    </xf>
    <xf numFmtId="0" fontId="21" fillId="8" borderId="0" applyNumberFormat="0" applyBorder="0" applyAlignment="0" applyProtection="0">
      <alignment vertical="center"/>
    </xf>
    <xf numFmtId="43" fontId="18" fillId="0" borderId="0" applyFont="0" applyFill="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10" borderId="19" applyNumberFormat="0" applyFont="0" applyAlignment="0" applyProtection="0">
      <alignment vertical="center"/>
    </xf>
    <xf numFmtId="0" fontId="22" fillId="11"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22" fillId="12" borderId="0" applyNumberFormat="0" applyBorder="0" applyAlignment="0" applyProtection="0">
      <alignment vertical="center"/>
    </xf>
    <xf numFmtId="0" fontId="25" fillId="0" borderId="21" applyNumberFormat="0" applyFill="0" applyAlignment="0" applyProtection="0">
      <alignment vertical="center"/>
    </xf>
    <xf numFmtId="0" fontId="22" fillId="13" borderId="0" applyNumberFormat="0" applyBorder="0" applyAlignment="0" applyProtection="0">
      <alignment vertical="center"/>
    </xf>
    <xf numFmtId="0" fontId="31" fillId="14" borderId="22" applyNumberFormat="0" applyAlignment="0" applyProtection="0">
      <alignment vertical="center"/>
    </xf>
    <xf numFmtId="0" fontId="32" fillId="14" borderId="18" applyNumberFormat="0" applyAlignment="0" applyProtection="0">
      <alignment vertical="center"/>
    </xf>
    <xf numFmtId="0" fontId="33" fillId="15" borderId="23" applyNumberFormat="0" applyAlignment="0" applyProtection="0">
      <alignment vertical="center"/>
    </xf>
    <xf numFmtId="0" fontId="19" fillId="16" borderId="0" applyNumberFormat="0" applyBorder="0" applyAlignment="0" applyProtection="0">
      <alignment vertical="center"/>
    </xf>
    <xf numFmtId="0" fontId="22" fillId="17" borderId="0" applyNumberFormat="0" applyBorder="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19" fillId="20" borderId="0" applyNumberFormat="0" applyBorder="0" applyAlignment="0" applyProtection="0">
      <alignment vertical="center"/>
    </xf>
    <xf numFmtId="0" fontId="22"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19" fillId="34" borderId="0" applyNumberFormat="0" applyBorder="0" applyAlignment="0" applyProtection="0">
      <alignment vertical="center"/>
    </xf>
    <xf numFmtId="0" fontId="22" fillId="35" borderId="0" applyNumberFormat="0" applyBorder="0" applyAlignment="0" applyProtection="0">
      <alignment vertical="center"/>
    </xf>
    <xf numFmtId="0" fontId="38" fillId="0" borderId="0">
      <alignment vertical="center"/>
    </xf>
    <xf numFmtId="0" fontId="18" fillId="0" borderId="0">
      <alignment vertical="center"/>
    </xf>
    <xf numFmtId="0" fontId="0" fillId="0" borderId="0"/>
  </cellStyleXfs>
  <cellXfs count="139">
    <xf numFmtId="0" fontId="0" fillId="0" borderId="0" xfId="0"/>
    <xf numFmtId="0" fontId="1" fillId="0" borderId="0" xfId="0" applyFont="1" applyAlignment="1" applyProtection="1">
      <alignment horizontal="center" wrapText="1"/>
      <protection locked="0"/>
    </xf>
    <xf numFmtId="0" fontId="2" fillId="0" borderId="0" xfId="0" applyFont="1" applyAlignment="1" applyProtection="1">
      <alignment horizontal="left" wrapText="1"/>
      <protection locked="0"/>
    </xf>
    <xf numFmtId="0" fontId="2" fillId="0" borderId="0" xfId="0" applyFont="1" applyAlignment="1">
      <alignment horizontal="left" wrapText="1"/>
    </xf>
    <xf numFmtId="0" fontId="1" fillId="0" borderId="0" xfId="0" applyFont="1" applyAlignment="1" applyProtection="1">
      <alignment horizontal="left" wrapText="1"/>
      <protection locked="0"/>
    </xf>
    <xf numFmtId="0" fontId="1" fillId="0" borderId="0" xfId="0" applyFont="1" applyAlignment="1">
      <alignment horizontal="left" wrapText="1"/>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49" fontId="4" fillId="0" borderId="4" xfId="51" applyNumberFormat="1" applyFont="1" applyBorder="1" applyAlignment="1" applyProtection="1">
      <alignment horizontal="center" vertical="center" wrapText="1"/>
      <protection locked="0"/>
    </xf>
    <xf numFmtId="0" fontId="4" fillId="0" borderId="4" xfId="5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49" fontId="2" fillId="0" borderId="4" xfId="0" applyNumberFormat="1"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0" fontId="2" fillId="0" borderId="5" xfId="51" applyFont="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1" fillId="0" borderId="0" xfId="0" applyFont="1" applyFill="1" applyBorder="1" applyAlignment="1"/>
    <xf numFmtId="0" fontId="3" fillId="0" borderId="1"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horizontal="center" wrapText="1"/>
    </xf>
    <xf numFmtId="49" fontId="6" fillId="0" borderId="4" xfId="51" applyNumberFormat="1" applyFont="1" applyBorder="1" applyAlignment="1">
      <alignment horizontal="center" vertical="center" wrapText="1"/>
    </xf>
    <xf numFmtId="0" fontId="6" fillId="0" borderId="4" xfId="51" applyFont="1" applyBorder="1" applyAlignment="1">
      <alignment horizontal="center" vertical="center" wrapText="1"/>
    </xf>
    <xf numFmtId="0" fontId="6"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49" fontId="2" fillId="0" borderId="7" xfId="0" applyNumberFormat="1" applyFont="1" applyBorder="1" applyAlignment="1">
      <alignment horizontal="center" vertical="center" wrapText="1"/>
    </xf>
    <xf numFmtId="49" fontId="2" fillId="0" borderId="7" xfId="0" applyNumberFormat="1"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5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4" xfId="0" applyNumberFormat="1" applyFont="1" applyBorder="1" applyAlignment="1">
      <alignment horizontal="left" vertical="center" wrapText="1"/>
    </xf>
    <xf numFmtId="0" fontId="2" fillId="0" borderId="4" xfId="51" applyFont="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4"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4" xfId="49" applyFont="1" applyBorder="1" applyAlignment="1">
      <alignment vertical="center" wrapText="1"/>
    </xf>
    <xf numFmtId="0" fontId="2" fillId="0" borderId="5" xfId="51" applyFont="1" applyBorder="1" applyAlignment="1">
      <alignment horizontal="center" vertical="center" wrapText="1"/>
    </xf>
    <xf numFmtId="0" fontId="2" fillId="0" borderId="5" xfId="49" applyFont="1" applyBorder="1" applyAlignment="1">
      <alignment vertical="center" wrapText="1"/>
    </xf>
    <xf numFmtId="176" fontId="2" fillId="0" borderId="5" xfId="49" applyNumberFormat="1" applyFont="1" applyBorder="1" applyAlignment="1">
      <alignment horizontal="center" vertical="center" wrapText="1"/>
    </xf>
    <xf numFmtId="0" fontId="2" fillId="0" borderId="5" xfId="49" applyFont="1" applyBorder="1" applyAlignment="1">
      <alignment horizontal="left" vertical="center" wrapText="1"/>
    </xf>
    <xf numFmtId="0" fontId="2" fillId="0" borderId="8" xfId="49" applyFont="1" applyBorder="1" applyAlignment="1">
      <alignment horizontal="center" vertical="center" wrapText="1"/>
    </xf>
    <xf numFmtId="176" fontId="2" fillId="0" borderId="8" xfId="49" applyNumberFormat="1" applyFont="1" applyBorder="1" applyAlignment="1">
      <alignment horizontal="center" vertical="center" wrapText="1"/>
    </xf>
    <xf numFmtId="0" fontId="2" fillId="0" borderId="8" xfId="49" applyFont="1" applyBorder="1" applyAlignment="1">
      <alignment horizontal="left" vertical="center" wrapText="1"/>
    </xf>
    <xf numFmtId="49" fontId="2" fillId="0" borderId="4" xfId="49" applyNumberFormat="1" applyFont="1" applyBorder="1" applyAlignment="1">
      <alignment horizontal="center" vertical="center" wrapText="1"/>
    </xf>
    <xf numFmtId="0" fontId="2" fillId="0" borderId="5" xfId="49" applyFont="1" applyBorder="1" applyAlignment="1">
      <alignment horizontal="center" vertical="center"/>
    </xf>
    <xf numFmtId="0" fontId="2" fillId="0" borderId="9" xfId="0" applyFont="1" applyBorder="1" applyAlignment="1">
      <alignment horizontal="center" vertical="center" wrapText="1"/>
    </xf>
    <xf numFmtId="0" fontId="2" fillId="0" borderId="10" xfId="49" applyFont="1" applyBorder="1" applyAlignment="1">
      <alignment horizontal="center" vertical="center"/>
    </xf>
    <xf numFmtId="0" fontId="2" fillId="0" borderId="10" xfId="49" applyFont="1" applyBorder="1" applyAlignment="1">
      <alignment horizontal="center" vertical="center" wrapText="1"/>
    </xf>
    <xf numFmtId="0" fontId="2" fillId="0" borderId="4" xfId="49" applyFont="1" applyBorder="1" applyAlignment="1">
      <alignment horizontal="center" vertical="center"/>
    </xf>
    <xf numFmtId="0" fontId="2" fillId="0" borderId="0" xfId="49" applyFont="1" applyAlignment="1">
      <alignment horizontal="center" vertical="center"/>
    </xf>
    <xf numFmtId="0" fontId="2" fillId="0" borderId="0" xfId="49" applyFont="1" applyAlignment="1">
      <alignment horizontal="center"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center" wrapText="1"/>
    </xf>
    <xf numFmtId="0" fontId="2" fillId="0" borderId="4" xfId="0" applyFont="1" applyBorder="1" applyAlignment="1">
      <alignment horizontal="center" vertical="center"/>
    </xf>
    <xf numFmtId="0" fontId="2" fillId="0" borderId="4" xfId="0" applyFont="1" applyBorder="1" applyAlignment="1">
      <alignment horizontal="justify" vertical="center" wrapText="1"/>
    </xf>
    <xf numFmtId="0" fontId="1"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51"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4" xfId="0" applyFont="1" applyFill="1" applyBorder="1" applyAlignment="1">
      <alignment horizontal="left" vertical="center" wrapText="1"/>
    </xf>
    <xf numFmtId="0" fontId="1" fillId="0" borderId="0" xfId="0" applyFont="1" applyFill="1" applyBorder="1" applyAlignment="1">
      <alignment horizontal="center"/>
    </xf>
    <xf numFmtId="0" fontId="1" fillId="0" borderId="0" xfId="0" applyFont="1" applyFill="1" applyBorder="1" applyAlignment="1">
      <alignment horizontal="left"/>
    </xf>
    <xf numFmtId="0" fontId="2" fillId="0" borderId="0" xfId="0" applyFont="1" applyAlignment="1">
      <alignment horizontal="left" vertical="center"/>
    </xf>
    <xf numFmtId="0" fontId="5" fillId="2" borderId="6" xfId="0" applyFont="1" applyFill="1" applyBorder="1" applyAlignment="1">
      <alignment horizontal="center" vertical="center"/>
    </xf>
    <xf numFmtId="0" fontId="2" fillId="0" borderId="11" xfId="49" applyFont="1" applyBorder="1" applyAlignment="1">
      <alignment horizontal="left" vertical="center" wrapText="1"/>
    </xf>
    <xf numFmtId="0" fontId="2" fillId="0" borderId="9" xfId="0" applyFont="1" applyBorder="1" applyAlignment="1">
      <alignment horizontal="center" vertical="center"/>
    </xf>
    <xf numFmtId="0" fontId="2" fillId="0" borderId="0" xfId="0" applyFont="1" applyAlignment="1">
      <alignment horizontal="center" vertical="center"/>
    </xf>
    <xf numFmtId="0" fontId="1" fillId="0" borderId="0" xfId="0" applyFont="1"/>
    <xf numFmtId="0" fontId="2" fillId="0" borderId="12" xfId="0" applyFont="1" applyBorder="1" applyAlignment="1">
      <alignment horizontal="left" wrapText="1"/>
    </xf>
    <xf numFmtId="0" fontId="1" fillId="0" borderId="12" xfId="0" applyFont="1" applyFill="1" applyBorder="1" applyAlignment="1">
      <alignment vertical="center"/>
    </xf>
    <xf numFmtId="0" fontId="1" fillId="0" borderId="0" xfId="0" applyFont="1" applyFill="1" applyBorder="1" applyAlignment="1">
      <alignment vertical="center"/>
    </xf>
    <xf numFmtId="0" fontId="1" fillId="0" borderId="4" xfId="0" applyFont="1" applyFill="1" applyBorder="1" applyAlignment="1">
      <alignment horizontal="center" vertical="center" wrapText="1"/>
    </xf>
    <xf numFmtId="0" fontId="1" fillId="0" borderId="12" xfId="0" applyFont="1" applyFill="1" applyBorder="1" applyAlignment="1"/>
    <xf numFmtId="0" fontId="5" fillId="0" borderId="0" xfId="0" applyFont="1" applyAlignment="1">
      <alignment horizontal="center" vertical="center" wrapText="1"/>
    </xf>
    <xf numFmtId="0" fontId="5" fillId="0" borderId="0" xfId="0" applyFont="1" applyAlignment="1">
      <alignment horizontal="center" wrapText="1"/>
    </xf>
    <xf numFmtId="49" fontId="6" fillId="0" borderId="13"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2" fillId="0" borderId="4" xfId="50" applyFont="1" applyBorder="1" applyAlignment="1">
      <alignment horizontal="center" vertical="center" wrapText="1"/>
    </xf>
    <xf numFmtId="0" fontId="2" fillId="0" borderId="4" xfId="50" applyFont="1" applyBorder="1" applyAlignment="1">
      <alignment horizontal="left" vertical="center" wrapText="1"/>
    </xf>
    <xf numFmtId="0" fontId="2" fillId="0" borderId="2" xfId="0" applyFont="1" applyBorder="1" applyAlignment="1">
      <alignment horizontal="center" vertical="center" wrapText="1"/>
    </xf>
    <xf numFmtId="0" fontId="2" fillId="0" borderId="5" xfId="0" applyFont="1" applyBorder="1" applyAlignment="1">
      <alignment horizontal="left" vertical="center" wrapText="1"/>
    </xf>
    <xf numFmtId="49" fontId="2" fillId="0" borderId="4" xfId="51" applyNumberFormat="1" applyFont="1" applyBorder="1" applyAlignment="1">
      <alignment horizontal="center" vertical="center" wrapText="1"/>
    </xf>
    <xf numFmtId="0" fontId="5" fillId="0" borderId="0" xfId="0" applyFont="1" applyAlignment="1">
      <alignment horizontal="center" vertical="center"/>
    </xf>
    <xf numFmtId="0" fontId="5" fillId="2" borderId="4" xfId="0" applyFont="1" applyFill="1" applyBorder="1" applyAlignment="1">
      <alignment horizontal="center" vertical="center"/>
    </xf>
    <xf numFmtId="0" fontId="2" fillId="0" borderId="14" xfId="51"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2" fillId="0" borderId="16" xfId="51" applyFont="1" applyBorder="1" applyAlignment="1">
      <alignment horizontal="center" vertical="center" wrapText="1"/>
    </xf>
    <xf numFmtId="0" fontId="2" fillId="0" borderId="4" xfId="50" applyFont="1" applyBorder="1" applyAlignment="1">
      <alignment horizontal="center" vertical="center"/>
    </xf>
    <xf numFmtId="0" fontId="2" fillId="0" borderId="4" xfId="50" applyFont="1" applyBorder="1" applyAlignment="1">
      <alignment horizontal="left" vertical="center"/>
    </xf>
    <xf numFmtId="0" fontId="6" fillId="0" borderId="0" xfId="0" applyFont="1" applyAlignment="1">
      <alignment horizontal="center" vertical="center"/>
    </xf>
    <xf numFmtId="0" fontId="2" fillId="0" borderId="17" xfId="50" applyFont="1" applyBorder="1" applyAlignment="1">
      <alignment horizontal="center" vertical="center" wrapText="1"/>
    </xf>
    <xf numFmtId="0" fontId="2" fillId="0" borderId="17" xfId="50" applyFont="1" applyBorder="1" applyAlignment="1">
      <alignment horizontal="left" vertical="center" wrapText="1"/>
    </xf>
    <xf numFmtId="0" fontId="5" fillId="0" borderId="0" xfId="0" applyFont="1" applyAlignment="1">
      <alignment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49" fontId="5" fillId="2" borderId="2" xfId="51"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6" fillId="0" borderId="4" xfId="0" applyFont="1" applyBorder="1" applyAlignment="1">
      <alignment horizontal="left"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49" fontId="5" fillId="0" borderId="0" xfId="51" applyNumberFormat="1" applyFont="1" applyAlignment="1">
      <alignment horizontal="center" vertical="center" wrapText="1"/>
    </xf>
    <xf numFmtId="49" fontId="5" fillId="0" borderId="0" xfId="51" applyNumberFormat="1" applyFont="1" applyAlignment="1">
      <alignment horizontal="left" vertical="center" wrapText="1"/>
    </xf>
    <xf numFmtId="49" fontId="5" fillId="2" borderId="4" xfId="51" applyNumberFormat="1" applyFont="1" applyFill="1" applyBorder="1" applyAlignment="1">
      <alignment horizontal="center" vertical="center" wrapText="1"/>
    </xf>
    <xf numFmtId="49" fontId="5" fillId="2" borderId="4" xfId="51" applyNumberFormat="1" applyFont="1" applyFill="1" applyBorder="1" applyAlignment="1">
      <alignment horizontal="left" vertical="center" wrapText="1"/>
    </xf>
    <xf numFmtId="0" fontId="2" fillId="0" borderId="17" xfId="51" applyFont="1" applyBorder="1" applyAlignment="1">
      <alignment horizontal="center" vertical="center" wrapText="1"/>
    </xf>
    <xf numFmtId="0" fontId="9" fillId="2" borderId="6" xfId="0" applyFont="1" applyFill="1" applyBorder="1" applyAlignment="1">
      <alignment horizontal="center" vertical="center" wrapText="1"/>
    </xf>
    <xf numFmtId="0" fontId="10" fillId="0" borderId="4" xfId="0" applyFont="1" applyBorder="1"/>
    <xf numFmtId="0" fontId="11" fillId="0" borderId="4" xfId="0" applyFont="1" applyBorder="1" applyAlignment="1">
      <alignment horizontal="left" wrapText="1"/>
    </xf>
    <xf numFmtId="0" fontId="12" fillId="0" borderId="4" xfId="0" applyFont="1" applyBorder="1" applyAlignment="1">
      <alignment horizontal="left" wrapText="1"/>
    </xf>
    <xf numFmtId="0" fontId="0" fillId="0" borderId="4" xfId="0" applyBorder="1"/>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0" fillId="0" borderId="4" xfId="0" applyFont="1" applyBorder="1" applyAlignment="1">
      <alignment vertical="center" wrapText="1"/>
    </xf>
    <xf numFmtId="0" fontId="14" fillId="0" borderId="4" xfId="0" applyFont="1" applyBorder="1" applyAlignment="1">
      <alignment vertical="center" wrapText="1"/>
    </xf>
    <xf numFmtId="0" fontId="15" fillId="0" borderId="4" xfId="0" applyFont="1" applyBorder="1" applyAlignment="1">
      <alignment vertical="center" wrapText="1"/>
    </xf>
    <xf numFmtId="0" fontId="13" fillId="4" borderId="6" xfId="0" applyFont="1" applyFill="1" applyBorder="1" applyAlignment="1">
      <alignment horizontal="center" vertical="center"/>
    </xf>
    <xf numFmtId="0" fontId="16" fillId="0" borderId="4" xfId="0" applyFont="1" applyBorder="1" applyAlignment="1">
      <alignment vertical="center"/>
    </xf>
    <xf numFmtId="0" fontId="10" fillId="0" borderId="4" xfId="0" applyFont="1" applyBorder="1" applyAlignment="1">
      <alignment wrapText="1"/>
    </xf>
    <xf numFmtId="0" fontId="14" fillId="0" borderId="4" xfId="0" applyFont="1" applyBorder="1" applyAlignment="1">
      <alignment wrapText="1"/>
    </xf>
    <xf numFmtId="0" fontId="17" fillId="0" borderId="4" xfId="0" applyFont="1" applyBorder="1" applyAlignment="1">
      <alignment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_Sheet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63"/>
  <sheetViews>
    <sheetView workbookViewId="0">
      <selection activeCell="O5" sqref="O5"/>
    </sheetView>
  </sheetViews>
  <sheetFormatPr defaultColWidth="9" defaultRowHeight="15"/>
  <cols>
    <col min="1" max="1" width="6.83333333333333" style="126" customWidth="1"/>
    <col min="2" max="2" width="5.16666666666667" style="126" customWidth="1"/>
    <col min="3" max="3" width="2.83333333333333" style="126" customWidth="1"/>
    <col min="4" max="4" width="3.16666666666667" style="126" customWidth="1"/>
    <col min="5" max="5" width="2.33333333333333" style="126" customWidth="1"/>
    <col min="6" max="6" width="4.66666666666667" style="126" hidden="1" customWidth="1"/>
    <col min="7" max="8" width="4.5" style="126" hidden="1" customWidth="1"/>
    <col min="9" max="9" width="4.66666666666667" style="126" hidden="1" customWidth="1"/>
    <col min="10" max="10" width="4.33333333333333" style="126" customWidth="1"/>
    <col min="11" max="11" width="14" style="126" customWidth="1"/>
    <col min="12" max="12" width="4.16666666666667" style="126" customWidth="1"/>
    <col min="13" max="13" width="18" style="126" customWidth="1"/>
    <col min="14" max="14" width="5.83333333333333" style="126" customWidth="1"/>
    <col min="15" max="15" width="29.3333333333333" style="126" customWidth="1"/>
    <col min="16" max="16" width="4" style="126" customWidth="1"/>
    <col min="17" max="17" width="6" style="126" hidden="1" customWidth="1"/>
    <col min="18" max="18" width="3.33333333333333" style="126" customWidth="1"/>
    <col min="19" max="19" width="3.83333333333333" style="127" customWidth="1"/>
    <col min="20" max="20" width="4.66666666666667" style="126" customWidth="1"/>
    <col min="21" max="32" width="9" style="126" customWidth="1"/>
    <col min="33" max="224" width="8.66666666666667" style="126" customWidth="1"/>
    <col min="225" max="254" width="9" style="126" customWidth="1"/>
    <col min="255" max="16384" width="9" style="128"/>
  </cols>
  <sheetData>
    <row r="1" s="125" customFormat="1" ht="18" customHeight="1" spans="1:254">
      <c r="A1" s="129" t="s">
        <v>0</v>
      </c>
      <c r="B1" s="130"/>
      <c r="C1" s="130"/>
      <c r="D1" s="130"/>
      <c r="E1" s="130"/>
      <c r="F1" s="130"/>
      <c r="G1" s="130"/>
      <c r="H1" s="130"/>
      <c r="I1" s="130"/>
      <c r="J1" s="130"/>
      <c r="K1" s="130"/>
      <c r="L1" s="130"/>
      <c r="M1" s="130"/>
      <c r="N1" s="130"/>
      <c r="O1" s="130"/>
      <c r="P1" s="130"/>
      <c r="Q1" s="130"/>
      <c r="R1" s="130"/>
      <c r="S1" s="130"/>
      <c r="T1" s="134"/>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c r="CN1" s="135"/>
      <c r="CO1" s="135"/>
      <c r="CP1" s="135"/>
      <c r="CQ1" s="135"/>
      <c r="CR1" s="135"/>
      <c r="CS1" s="135"/>
      <c r="CT1" s="135"/>
      <c r="CU1" s="135"/>
      <c r="CV1" s="135"/>
      <c r="CW1" s="135"/>
      <c r="CX1" s="135"/>
      <c r="CY1" s="135"/>
      <c r="CZ1" s="135"/>
      <c r="DA1" s="135"/>
      <c r="DB1" s="135"/>
      <c r="DC1" s="135"/>
      <c r="DD1" s="135"/>
      <c r="DE1" s="135"/>
      <c r="DF1" s="135"/>
      <c r="DG1" s="135"/>
      <c r="DH1" s="135"/>
      <c r="DI1" s="135"/>
      <c r="DJ1" s="135"/>
      <c r="DK1" s="135"/>
      <c r="DL1" s="135"/>
      <c r="DM1" s="135"/>
      <c r="DN1" s="135"/>
      <c r="DO1" s="135"/>
      <c r="DP1" s="135"/>
      <c r="DQ1" s="135"/>
      <c r="DR1" s="135"/>
      <c r="DS1" s="135"/>
      <c r="DT1" s="135"/>
      <c r="DU1" s="135"/>
      <c r="DV1" s="135"/>
      <c r="DW1" s="135"/>
      <c r="DX1" s="135"/>
      <c r="DY1" s="135"/>
      <c r="DZ1" s="135"/>
      <c r="EA1" s="135"/>
      <c r="EB1" s="135"/>
      <c r="EC1" s="135"/>
      <c r="ED1" s="135"/>
      <c r="EE1" s="135"/>
      <c r="EF1" s="135"/>
      <c r="EG1" s="135"/>
      <c r="EH1" s="135"/>
      <c r="EI1" s="135"/>
      <c r="EJ1" s="135"/>
      <c r="EK1" s="135"/>
      <c r="EL1" s="135"/>
      <c r="EM1" s="135"/>
      <c r="EN1" s="135"/>
      <c r="EO1" s="135"/>
      <c r="EP1" s="135"/>
      <c r="EQ1" s="135"/>
      <c r="ER1" s="135"/>
      <c r="ES1" s="135"/>
      <c r="ET1" s="135"/>
      <c r="EU1" s="135"/>
      <c r="EV1" s="135"/>
      <c r="EW1" s="135"/>
      <c r="EX1" s="135"/>
      <c r="EY1" s="135"/>
      <c r="EZ1" s="135"/>
      <c r="FA1" s="135"/>
      <c r="FB1" s="135"/>
      <c r="FC1" s="135"/>
      <c r="FD1" s="135"/>
      <c r="FE1" s="135"/>
      <c r="FF1" s="135"/>
      <c r="FG1" s="135"/>
      <c r="FH1" s="135"/>
      <c r="FI1" s="135"/>
      <c r="FJ1" s="135"/>
      <c r="FK1" s="135"/>
      <c r="FL1" s="135"/>
      <c r="FM1" s="135"/>
      <c r="FN1" s="135"/>
      <c r="FO1" s="135"/>
      <c r="FP1" s="135"/>
      <c r="FQ1" s="135"/>
      <c r="FR1" s="135"/>
      <c r="FS1" s="135"/>
      <c r="FT1" s="135"/>
      <c r="FU1" s="135"/>
      <c r="FV1" s="135"/>
      <c r="FW1" s="135"/>
      <c r="FX1" s="135"/>
      <c r="FY1" s="135"/>
      <c r="FZ1" s="135"/>
      <c r="GA1" s="135"/>
      <c r="GB1" s="135"/>
      <c r="GC1" s="135"/>
      <c r="GD1" s="135"/>
      <c r="GE1" s="135"/>
      <c r="GF1" s="135"/>
      <c r="GG1" s="135"/>
      <c r="GH1" s="135"/>
      <c r="GI1" s="135"/>
      <c r="GJ1" s="135"/>
      <c r="GK1" s="135"/>
      <c r="GL1" s="135"/>
      <c r="GM1" s="135"/>
      <c r="GN1" s="135"/>
      <c r="GO1" s="135"/>
      <c r="GP1" s="135"/>
      <c r="GQ1" s="135"/>
      <c r="GR1" s="135"/>
      <c r="GS1" s="135"/>
      <c r="GT1" s="135"/>
      <c r="GU1" s="135"/>
      <c r="GV1" s="135"/>
      <c r="GW1" s="135"/>
      <c r="GX1" s="135"/>
      <c r="GY1" s="135"/>
      <c r="GZ1" s="135"/>
      <c r="HA1" s="135"/>
      <c r="HB1" s="135"/>
      <c r="HC1" s="135"/>
      <c r="HD1" s="135"/>
      <c r="HE1" s="135"/>
      <c r="HF1" s="135"/>
      <c r="HG1" s="135"/>
      <c r="HH1" s="135"/>
      <c r="HI1" s="135"/>
      <c r="HJ1" s="135"/>
      <c r="HK1" s="135"/>
      <c r="HL1" s="135"/>
      <c r="HM1" s="135"/>
      <c r="HN1" s="135"/>
      <c r="HO1" s="135"/>
      <c r="HP1" s="135"/>
      <c r="HQ1" s="135"/>
      <c r="HR1" s="135"/>
      <c r="HS1" s="135"/>
      <c r="HT1" s="135"/>
      <c r="HU1" s="135"/>
      <c r="HV1" s="135"/>
      <c r="HW1" s="135"/>
      <c r="HX1" s="135"/>
      <c r="HY1" s="135"/>
      <c r="HZ1" s="135"/>
      <c r="IA1" s="135"/>
      <c r="IB1" s="136"/>
      <c r="IC1" s="136"/>
      <c r="ID1" s="136"/>
      <c r="IE1" s="136"/>
      <c r="IF1" s="136"/>
      <c r="IG1" s="136"/>
      <c r="IH1" s="136"/>
      <c r="II1" s="136"/>
      <c r="IJ1" s="136"/>
      <c r="IK1" s="136"/>
      <c r="IL1" s="136"/>
      <c r="IM1" s="136"/>
      <c r="IN1" s="136"/>
      <c r="IO1" s="136"/>
      <c r="IP1" s="136"/>
      <c r="IQ1" s="136"/>
      <c r="IR1" s="136"/>
      <c r="IS1" s="136"/>
      <c r="IT1" s="136"/>
    </row>
    <row r="2" s="125" customFormat="1" ht="72" customHeight="1" spans="1:254">
      <c r="A2" s="131" t="s">
        <v>1</v>
      </c>
      <c r="B2" s="131" t="s">
        <v>2</v>
      </c>
      <c r="C2" s="131" t="s">
        <v>3</v>
      </c>
      <c r="D2" s="131" t="s">
        <v>4</v>
      </c>
      <c r="E2" s="131" t="s">
        <v>5</v>
      </c>
      <c r="F2" s="131" t="s">
        <v>6</v>
      </c>
      <c r="G2" s="131" t="s">
        <v>7</v>
      </c>
      <c r="H2" s="131" t="s">
        <v>8</v>
      </c>
      <c r="I2" s="131" t="s">
        <v>9</v>
      </c>
      <c r="J2" s="131" t="s">
        <v>10</v>
      </c>
      <c r="K2" s="131" t="s">
        <v>11</v>
      </c>
      <c r="L2" s="131" t="s">
        <v>12</v>
      </c>
      <c r="M2" s="131" t="s">
        <v>13</v>
      </c>
      <c r="N2" s="131" t="s">
        <v>14</v>
      </c>
      <c r="O2" s="131" t="s">
        <v>15</v>
      </c>
      <c r="P2" s="131" t="s">
        <v>16</v>
      </c>
      <c r="Q2" s="131" t="s">
        <v>17</v>
      </c>
      <c r="R2" s="136" t="s">
        <v>18</v>
      </c>
      <c r="S2" s="137" t="s">
        <v>19</v>
      </c>
      <c r="T2" s="136" t="s">
        <v>20</v>
      </c>
      <c r="U2" s="131" t="s">
        <v>21</v>
      </c>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6"/>
      <c r="IP2" s="136"/>
      <c r="IQ2" s="136"/>
      <c r="IR2" s="136"/>
      <c r="IS2" s="136"/>
      <c r="IT2" s="136"/>
    </row>
    <row r="3" s="125" customFormat="1" ht="200.25" customHeight="1" spans="1:254">
      <c r="A3" s="131">
        <v>11305013</v>
      </c>
      <c r="B3" s="131" t="s">
        <v>22</v>
      </c>
      <c r="C3" s="131">
        <v>90</v>
      </c>
      <c r="D3" s="131">
        <v>95</v>
      </c>
      <c r="E3" s="131">
        <v>92</v>
      </c>
      <c r="F3" s="131"/>
      <c r="G3" s="131"/>
      <c r="H3" s="131"/>
      <c r="I3" s="131"/>
      <c r="J3" s="131">
        <v>27.7</v>
      </c>
      <c r="K3" s="131" t="s">
        <v>23</v>
      </c>
      <c r="L3" s="131" t="s">
        <v>24</v>
      </c>
      <c r="M3" s="131" t="s">
        <v>25</v>
      </c>
      <c r="N3" s="131" t="s">
        <v>26</v>
      </c>
      <c r="O3" s="131" t="s">
        <v>27</v>
      </c>
      <c r="P3" s="131" t="s">
        <v>28</v>
      </c>
      <c r="Q3" s="131"/>
      <c r="R3" s="136"/>
      <c r="S3" s="131">
        <v>102.7</v>
      </c>
      <c r="T3" s="131">
        <v>1</v>
      </c>
      <c r="U3" s="136" t="s">
        <v>29</v>
      </c>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row>
    <row r="4" s="125" customFormat="1" ht="134.25" customHeight="1" spans="1:254">
      <c r="A4" s="131">
        <v>11305001</v>
      </c>
      <c r="B4" s="131" t="s">
        <v>30</v>
      </c>
      <c r="C4" s="131">
        <v>93</v>
      </c>
      <c r="D4" s="131">
        <v>92</v>
      </c>
      <c r="E4" s="131">
        <v>90</v>
      </c>
      <c r="F4" s="131"/>
      <c r="G4" s="131"/>
      <c r="H4" s="131"/>
      <c r="I4" s="131"/>
      <c r="J4" s="131">
        <v>27.5</v>
      </c>
      <c r="K4" s="131" t="s">
        <v>31</v>
      </c>
      <c r="L4" s="131" t="s">
        <v>32</v>
      </c>
      <c r="M4" s="131"/>
      <c r="N4" s="131"/>
      <c r="O4" s="131" t="s">
        <v>33</v>
      </c>
      <c r="P4" s="132" t="s">
        <v>34</v>
      </c>
      <c r="Q4" s="131"/>
      <c r="R4" s="136"/>
      <c r="S4" s="131">
        <v>64.5</v>
      </c>
      <c r="T4" s="131">
        <v>2</v>
      </c>
      <c r="U4" s="136" t="s">
        <v>35</v>
      </c>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row>
    <row r="5" s="125" customFormat="1" ht="132.75" customHeight="1" spans="1:254">
      <c r="A5" s="131">
        <v>11305003</v>
      </c>
      <c r="B5" s="131" t="s">
        <v>36</v>
      </c>
      <c r="C5" s="131">
        <v>93</v>
      </c>
      <c r="D5" s="131">
        <v>94</v>
      </c>
      <c r="E5" s="131">
        <v>95</v>
      </c>
      <c r="F5" s="131"/>
      <c r="G5" s="131"/>
      <c r="H5" s="131"/>
      <c r="I5" s="131"/>
      <c r="J5" s="131">
        <v>28.2</v>
      </c>
      <c r="K5" s="131" t="s">
        <v>37</v>
      </c>
      <c r="L5" s="131">
        <v>10</v>
      </c>
      <c r="M5" s="131"/>
      <c r="N5" s="131"/>
      <c r="O5" s="131" t="s">
        <v>38</v>
      </c>
      <c r="P5" s="131" t="s">
        <v>39</v>
      </c>
      <c r="Q5" s="131" t="s">
        <v>40</v>
      </c>
      <c r="R5" s="136">
        <v>4</v>
      </c>
      <c r="S5" s="136">
        <v>63.2</v>
      </c>
      <c r="T5" s="131">
        <v>3</v>
      </c>
      <c r="U5" s="136" t="s">
        <v>35</v>
      </c>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c r="EH5" s="136"/>
      <c r="EI5" s="136"/>
      <c r="EJ5" s="136"/>
      <c r="EK5" s="136"/>
      <c r="EL5" s="136"/>
      <c r="EM5" s="136"/>
      <c r="EN5" s="136"/>
      <c r="EO5" s="136"/>
      <c r="EP5" s="136"/>
      <c r="EQ5" s="136"/>
      <c r="ER5" s="136"/>
      <c r="ES5" s="136"/>
      <c r="ET5" s="136"/>
      <c r="EU5" s="136"/>
      <c r="EV5" s="136"/>
      <c r="EW5" s="136"/>
      <c r="EX5" s="136"/>
      <c r="EY5" s="136"/>
      <c r="EZ5" s="136"/>
      <c r="FA5" s="136"/>
      <c r="FB5" s="136"/>
      <c r="FC5" s="136"/>
      <c r="FD5" s="136"/>
      <c r="FE5" s="136"/>
      <c r="FF5" s="136"/>
      <c r="FG5" s="136"/>
      <c r="FH5" s="136"/>
      <c r="FI5" s="136"/>
      <c r="FJ5" s="136"/>
      <c r="FK5" s="136"/>
      <c r="FL5" s="136"/>
      <c r="FM5" s="136"/>
      <c r="FN5" s="136"/>
      <c r="FO5" s="136"/>
      <c r="FP5" s="136"/>
      <c r="FQ5" s="136"/>
      <c r="FR5" s="136"/>
      <c r="FS5" s="136"/>
      <c r="FT5" s="136"/>
      <c r="FU5" s="136"/>
      <c r="FV5" s="136"/>
      <c r="FW5" s="136"/>
      <c r="FX5" s="136"/>
      <c r="FY5" s="136"/>
      <c r="FZ5" s="136"/>
      <c r="GA5" s="136"/>
      <c r="GB5" s="136"/>
      <c r="GC5" s="136"/>
      <c r="GD5" s="136"/>
      <c r="GE5" s="136"/>
      <c r="GF5" s="136"/>
      <c r="GG5" s="136"/>
      <c r="GH5" s="136"/>
      <c r="GI5" s="136"/>
      <c r="GJ5" s="136"/>
      <c r="GK5" s="136"/>
      <c r="GL5" s="136"/>
      <c r="GM5" s="136"/>
      <c r="GN5" s="136"/>
      <c r="GO5" s="136"/>
      <c r="GP5" s="136"/>
      <c r="GQ5" s="136"/>
      <c r="GR5" s="136"/>
      <c r="GS5" s="136"/>
      <c r="GT5" s="136"/>
      <c r="GU5" s="136"/>
      <c r="GV5" s="136"/>
      <c r="GW5" s="136"/>
      <c r="GX5" s="136"/>
      <c r="GY5" s="136"/>
      <c r="GZ5" s="136"/>
      <c r="HA5" s="136"/>
      <c r="HB5" s="136"/>
      <c r="HC5" s="136"/>
      <c r="HD5" s="136"/>
      <c r="HE5" s="136"/>
      <c r="HF5" s="136"/>
      <c r="HG5" s="136"/>
      <c r="HH5" s="136"/>
      <c r="HI5" s="136"/>
      <c r="HJ5" s="136"/>
      <c r="HK5" s="136"/>
      <c r="HL5" s="136"/>
      <c r="HM5" s="136"/>
      <c r="HN5" s="136"/>
      <c r="HO5" s="136"/>
      <c r="HP5" s="136"/>
      <c r="HQ5" s="136"/>
      <c r="HR5" s="136"/>
      <c r="HS5" s="136"/>
      <c r="HT5" s="136"/>
      <c r="HU5" s="136"/>
      <c r="HV5" s="136"/>
      <c r="HW5" s="136"/>
      <c r="HX5" s="136"/>
      <c r="HY5" s="136"/>
      <c r="HZ5" s="136"/>
      <c r="IA5" s="136"/>
      <c r="IB5" s="136"/>
      <c r="IC5" s="136"/>
      <c r="ID5" s="136"/>
      <c r="IE5" s="136"/>
      <c r="IF5" s="136"/>
      <c r="IG5" s="136"/>
      <c r="IH5" s="136"/>
      <c r="II5" s="136"/>
      <c r="IJ5" s="136"/>
      <c r="IK5" s="136"/>
      <c r="IL5" s="136"/>
      <c r="IM5" s="136"/>
      <c r="IN5" s="136"/>
      <c r="IO5" s="136"/>
      <c r="IP5" s="136"/>
      <c r="IQ5" s="136"/>
      <c r="IR5" s="136"/>
      <c r="IS5" s="136"/>
      <c r="IT5" s="136"/>
    </row>
    <row r="6" s="125" customFormat="1" ht="159.75" customHeight="1" spans="1:254">
      <c r="A6" s="131">
        <v>11305018</v>
      </c>
      <c r="B6" s="131" t="s">
        <v>41</v>
      </c>
      <c r="C6" s="131">
        <v>92</v>
      </c>
      <c r="D6" s="131">
        <v>92</v>
      </c>
      <c r="E6" s="131">
        <v>90</v>
      </c>
      <c r="F6" s="131"/>
      <c r="G6" s="131"/>
      <c r="H6" s="131"/>
      <c r="I6" s="131"/>
      <c r="J6" s="131">
        <f>SUM(C6+D6+E6)/3*0.3</f>
        <v>27.4</v>
      </c>
      <c r="K6" s="131"/>
      <c r="L6" s="131"/>
      <c r="M6" s="131" t="s">
        <v>42</v>
      </c>
      <c r="N6" s="131">
        <v>4</v>
      </c>
      <c r="O6" s="131" t="s">
        <v>43</v>
      </c>
      <c r="P6" s="131" t="s">
        <v>44</v>
      </c>
      <c r="Q6" s="131"/>
      <c r="R6" s="136"/>
      <c r="S6" s="136">
        <v>52.4</v>
      </c>
      <c r="T6" s="131">
        <v>4</v>
      </c>
      <c r="U6" s="136" t="s">
        <v>45</v>
      </c>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136"/>
      <c r="GZ6" s="136"/>
      <c r="HA6" s="136"/>
      <c r="HB6" s="136"/>
      <c r="HC6" s="136"/>
      <c r="HD6" s="136"/>
      <c r="HE6" s="136"/>
      <c r="HF6" s="136"/>
      <c r="HG6" s="136"/>
      <c r="HH6" s="136"/>
      <c r="HI6" s="136"/>
      <c r="HJ6" s="136"/>
      <c r="HK6" s="136"/>
      <c r="HL6" s="136"/>
      <c r="HM6" s="136"/>
      <c r="HN6" s="136"/>
      <c r="HO6" s="136"/>
      <c r="HP6" s="136"/>
      <c r="HQ6" s="136"/>
      <c r="HR6" s="136"/>
      <c r="HS6" s="136"/>
      <c r="HT6" s="136"/>
      <c r="HU6" s="136"/>
      <c r="HV6" s="136"/>
      <c r="HW6" s="136"/>
      <c r="HX6" s="136"/>
      <c r="HY6" s="136"/>
      <c r="HZ6" s="136"/>
      <c r="IA6" s="136"/>
      <c r="IB6" s="136"/>
      <c r="IC6" s="136"/>
      <c r="ID6" s="136"/>
      <c r="IE6" s="136"/>
      <c r="IF6" s="136"/>
      <c r="IG6" s="136"/>
      <c r="IH6" s="136"/>
      <c r="II6" s="136"/>
      <c r="IJ6" s="136"/>
      <c r="IK6" s="136"/>
      <c r="IL6" s="136"/>
      <c r="IM6" s="136"/>
      <c r="IN6" s="136"/>
      <c r="IO6" s="136"/>
      <c r="IP6" s="136"/>
      <c r="IQ6" s="136"/>
      <c r="IR6" s="136"/>
      <c r="IS6" s="136"/>
      <c r="IT6" s="136"/>
    </row>
    <row r="7" s="125" customFormat="1" ht="101.25" customHeight="1" spans="1:254">
      <c r="A7" s="131">
        <v>11305015</v>
      </c>
      <c r="B7" s="131" t="s">
        <v>46</v>
      </c>
      <c r="C7" s="131">
        <v>92</v>
      </c>
      <c r="D7" s="131">
        <v>91</v>
      </c>
      <c r="E7" s="131">
        <v>90</v>
      </c>
      <c r="F7" s="131"/>
      <c r="G7" s="131"/>
      <c r="H7" s="131"/>
      <c r="I7" s="131"/>
      <c r="J7" s="131">
        <f>(C7+D7+E7)/3*0.3</f>
        <v>27.3</v>
      </c>
      <c r="K7" s="133" t="s">
        <v>47</v>
      </c>
      <c r="L7" s="131">
        <v>8</v>
      </c>
      <c r="M7" s="131"/>
      <c r="N7" s="131"/>
      <c r="O7" s="133" t="s">
        <v>48</v>
      </c>
      <c r="P7" s="131" t="s">
        <v>49</v>
      </c>
      <c r="Q7" s="131"/>
      <c r="R7" s="136"/>
      <c r="S7" s="136">
        <v>51.3</v>
      </c>
      <c r="T7" s="131">
        <v>5</v>
      </c>
      <c r="U7" s="136" t="s">
        <v>45</v>
      </c>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6"/>
      <c r="EG7" s="136"/>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6"/>
      <c r="HS7" s="136"/>
      <c r="HT7" s="136"/>
      <c r="HU7" s="136"/>
      <c r="HV7" s="136"/>
      <c r="HW7" s="136"/>
      <c r="HX7" s="136"/>
      <c r="HY7" s="136"/>
      <c r="HZ7" s="136"/>
      <c r="IA7" s="136"/>
      <c r="IB7" s="136"/>
      <c r="IC7" s="136"/>
      <c r="ID7" s="136"/>
      <c r="IE7" s="136"/>
      <c r="IF7" s="136"/>
      <c r="IG7" s="136"/>
      <c r="IH7" s="136"/>
      <c r="II7" s="136"/>
      <c r="IJ7" s="136"/>
      <c r="IK7" s="136"/>
      <c r="IL7" s="136"/>
      <c r="IM7" s="136"/>
      <c r="IN7" s="136"/>
      <c r="IO7" s="136"/>
      <c r="IP7" s="136"/>
      <c r="IQ7" s="136"/>
      <c r="IR7" s="136"/>
      <c r="IS7" s="136"/>
      <c r="IT7" s="136"/>
    </row>
    <row r="8" s="125" customFormat="1" ht="120" spans="1:254">
      <c r="A8" s="131">
        <v>11305010</v>
      </c>
      <c r="B8" s="131" t="s">
        <v>50</v>
      </c>
      <c r="C8" s="131">
        <v>90</v>
      </c>
      <c r="D8" s="131">
        <v>91</v>
      </c>
      <c r="E8" s="131">
        <v>92</v>
      </c>
      <c r="F8" s="131"/>
      <c r="G8" s="131"/>
      <c r="H8" s="131"/>
      <c r="I8" s="131"/>
      <c r="J8" s="131">
        <f>SUM(C8+D8+E8)/3*30%</f>
        <v>27.3</v>
      </c>
      <c r="K8" s="131" t="s">
        <v>51</v>
      </c>
      <c r="L8" s="131">
        <v>4</v>
      </c>
      <c r="M8" s="131"/>
      <c r="N8" s="131"/>
      <c r="O8" s="131" t="s">
        <v>52</v>
      </c>
      <c r="P8" s="131" t="s">
        <v>53</v>
      </c>
      <c r="Q8" s="131" t="s">
        <v>54</v>
      </c>
      <c r="R8" s="136">
        <v>8</v>
      </c>
      <c r="S8" s="136">
        <v>48.3</v>
      </c>
      <c r="T8" s="131">
        <v>6</v>
      </c>
      <c r="U8" s="136" t="s">
        <v>45</v>
      </c>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136"/>
      <c r="DP8" s="136"/>
      <c r="DQ8" s="136"/>
      <c r="DR8" s="136"/>
      <c r="DS8" s="136"/>
      <c r="DT8" s="136"/>
      <c r="DU8" s="136"/>
      <c r="DV8" s="136"/>
      <c r="DW8" s="136"/>
      <c r="DX8" s="136"/>
      <c r="DY8" s="136"/>
      <c r="DZ8" s="136"/>
      <c r="EA8" s="136"/>
      <c r="EB8" s="136"/>
      <c r="EC8" s="136"/>
      <c r="ED8" s="136"/>
      <c r="EE8" s="136"/>
      <c r="EF8" s="136"/>
      <c r="EG8" s="136"/>
      <c r="EH8" s="136"/>
      <c r="EI8" s="136"/>
      <c r="EJ8" s="136"/>
      <c r="EK8" s="136"/>
      <c r="EL8" s="136"/>
      <c r="EM8" s="136"/>
      <c r="EN8" s="136"/>
      <c r="EO8" s="136"/>
      <c r="EP8" s="136"/>
      <c r="EQ8" s="136"/>
      <c r="ER8" s="136"/>
      <c r="ES8" s="136"/>
      <c r="ET8" s="136"/>
      <c r="EU8" s="136"/>
      <c r="EV8" s="136"/>
      <c r="EW8" s="136"/>
      <c r="EX8" s="136"/>
      <c r="EY8" s="136"/>
      <c r="EZ8" s="136"/>
      <c r="FA8" s="136"/>
      <c r="FB8" s="136"/>
      <c r="FC8" s="136"/>
      <c r="FD8" s="136"/>
      <c r="FE8" s="136"/>
      <c r="FF8" s="136"/>
      <c r="FG8" s="136"/>
      <c r="FH8" s="136"/>
      <c r="FI8" s="136"/>
      <c r="FJ8" s="136"/>
      <c r="FK8" s="136"/>
      <c r="FL8" s="136"/>
      <c r="FM8" s="136"/>
      <c r="FN8" s="136"/>
      <c r="FO8" s="136"/>
      <c r="FP8" s="136"/>
      <c r="FQ8" s="136"/>
      <c r="FR8" s="136"/>
      <c r="FS8" s="136"/>
      <c r="FT8" s="136"/>
      <c r="FU8" s="136"/>
      <c r="FV8" s="136"/>
      <c r="FW8" s="136"/>
      <c r="FX8" s="136"/>
      <c r="FY8" s="136"/>
      <c r="FZ8" s="136"/>
      <c r="GA8" s="136"/>
      <c r="GB8" s="136"/>
      <c r="GC8" s="136"/>
      <c r="GD8" s="136"/>
      <c r="GE8" s="136"/>
      <c r="GF8" s="136"/>
      <c r="GG8" s="136"/>
      <c r="GH8" s="136"/>
      <c r="GI8" s="136"/>
      <c r="GJ8" s="136"/>
      <c r="GK8" s="136"/>
      <c r="GL8" s="136"/>
      <c r="GM8" s="136"/>
      <c r="GN8" s="136"/>
      <c r="GO8" s="136"/>
      <c r="GP8" s="136"/>
      <c r="GQ8" s="136"/>
      <c r="GR8" s="136"/>
      <c r="GS8" s="136"/>
      <c r="GT8" s="136"/>
      <c r="GU8" s="136"/>
      <c r="GV8" s="136"/>
      <c r="GW8" s="136"/>
      <c r="GX8" s="136"/>
      <c r="GY8" s="136"/>
      <c r="GZ8" s="136"/>
      <c r="HA8" s="136"/>
      <c r="HB8" s="136"/>
      <c r="HC8" s="136"/>
      <c r="HD8" s="136"/>
      <c r="HE8" s="136"/>
      <c r="HF8" s="136"/>
      <c r="HG8" s="136"/>
      <c r="HH8" s="136"/>
      <c r="HI8" s="136"/>
      <c r="HJ8" s="136"/>
      <c r="HK8" s="136"/>
      <c r="HL8" s="136"/>
      <c r="HM8" s="136"/>
      <c r="HN8" s="136"/>
      <c r="HO8" s="136"/>
      <c r="HP8" s="136"/>
      <c r="HQ8" s="136"/>
      <c r="HR8" s="136"/>
      <c r="HS8" s="136"/>
      <c r="HT8" s="136"/>
      <c r="HU8" s="136"/>
      <c r="HV8" s="136"/>
      <c r="HW8" s="136"/>
      <c r="HX8" s="136"/>
      <c r="HY8" s="136"/>
      <c r="HZ8" s="136"/>
      <c r="IA8" s="136"/>
      <c r="IB8" s="136"/>
      <c r="IC8" s="136"/>
      <c r="ID8" s="136"/>
      <c r="IE8" s="136"/>
      <c r="IF8" s="136"/>
      <c r="IG8" s="136"/>
      <c r="IH8" s="136"/>
      <c r="II8" s="136"/>
      <c r="IJ8" s="136"/>
      <c r="IK8" s="136"/>
      <c r="IL8" s="136"/>
      <c r="IM8" s="136"/>
      <c r="IN8" s="136"/>
      <c r="IO8" s="136"/>
      <c r="IP8" s="136"/>
      <c r="IQ8" s="136"/>
      <c r="IR8" s="136"/>
      <c r="IS8" s="136"/>
      <c r="IT8" s="136"/>
    </row>
    <row r="9" s="125" customFormat="1" ht="87" customHeight="1" spans="1:254">
      <c r="A9" s="131">
        <v>11305017</v>
      </c>
      <c r="B9" s="131" t="s">
        <v>55</v>
      </c>
      <c r="C9" s="131">
        <v>92</v>
      </c>
      <c r="D9" s="131">
        <v>90</v>
      </c>
      <c r="E9" s="131">
        <v>90</v>
      </c>
      <c r="F9" s="131"/>
      <c r="G9" s="131"/>
      <c r="H9" s="131"/>
      <c r="I9" s="131"/>
      <c r="J9" s="131">
        <f>SUM(C9+D9+E9)/3*30%</f>
        <v>27.2</v>
      </c>
      <c r="K9" s="131" t="s">
        <v>56</v>
      </c>
      <c r="L9" s="131">
        <v>4</v>
      </c>
      <c r="M9" s="131"/>
      <c r="N9" s="131"/>
      <c r="O9" s="131" t="s">
        <v>57</v>
      </c>
      <c r="P9" s="131" t="s">
        <v>53</v>
      </c>
      <c r="Q9" s="131" t="s">
        <v>58</v>
      </c>
      <c r="R9" s="136">
        <v>8</v>
      </c>
      <c r="S9" s="136">
        <v>48.2</v>
      </c>
      <c r="T9" s="131">
        <v>7</v>
      </c>
      <c r="U9" s="136" t="s">
        <v>59</v>
      </c>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c r="CN9" s="136"/>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6"/>
      <c r="FZ9" s="136"/>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6"/>
      <c r="HS9" s="136"/>
      <c r="HT9" s="136"/>
      <c r="HU9" s="136"/>
      <c r="HV9" s="136"/>
      <c r="HW9" s="136"/>
      <c r="HX9" s="136"/>
      <c r="HY9" s="136"/>
      <c r="HZ9" s="136"/>
      <c r="IA9" s="136"/>
      <c r="IB9" s="136"/>
      <c r="IC9" s="136"/>
      <c r="ID9" s="136"/>
      <c r="IE9" s="136"/>
      <c r="IF9" s="136"/>
      <c r="IG9" s="136"/>
      <c r="IH9" s="136"/>
      <c r="II9" s="136"/>
      <c r="IJ9" s="136"/>
      <c r="IK9" s="136"/>
      <c r="IL9" s="136"/>
      <c r="IM9" s="136"/>
      <c r="IN9" s="136"/>
      <c r="IO9" s="136"/>
      <c r="IP9" s="136"/>
      <c r="IQ9" s="136"/>
      <c r="IR9" s="136"/>
      <c r="IS9" s="136"/>
      <c r="IT9" s="136"/>
    </row>
    <row r="10" s="125" customFormat="1" ht="36" hidden="1" spans="1:254">
      <c r="A10" s="131">
        <v>11305007</v>
      </c>
      <c r="B10" s="131" t="s">
        <v>60</v>
      </c>
      <c r="C10" s="131">
        <v>92</v>
      </c>
      <c r="D10" s="131">
        <v>94</v>
      </c>
      <c r="E10" s="131">
        <v>92</v>
      </c>
      <c r="F10" s="131"/>
      <c r="G10" s="131"/>
      <c r="H10" s="131"/>
      <c r="I10" s="131"/>
      <c r="J10" s="131">
        <f>SUM(C10+D10+E10)/3*30%</f>
        <v>27.8</v>
      </c>
      <c r="K10" s="131"/>
      <c r="L10" s="131"/>
      <c r="M10" s="131"/>
      <c r="N10" s="131"/>
      <c r="O10" s="131" t="s">
        <v>61</v>
      </c>
      <c r="P10" s="131" t="s">
        <v>62</v>
      </c>
      <c r="Q10" s="131" t="s">
        <v>63</v>
      </c>
      <c r="R10" s="136">
        <v>6</v>
      </c>
      <c r="S10" s="136">
        <v>46.8</v>
      </c>
      <c r="T10" s="131">
        <v>8</v>
      </c>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c r="CN10" s="136"/>
      <c r="CO10" s="136"/>
      <c r="CP10" s="136"/>
      <c r="CQ10" s="136"/>
      <c r="CR10" s="136"/>
      <c r="CS10" s="136"/>
      <c r="CT10" s="136"/>
      <c r="CU10" s="136"/>
      <c r="CV10" s="136"/>
      <c r="CW10" s="136"/>
      <c r="CX10" s="136"/>
      <c r="CY10" s="136"/>
      <c r="CZ10" s="136"/>
      <c r="DA10" s="136"/>
      <c r="DB10" s="136"/>
      <c r="DC10" s="136"/>
      <c r="DD10" s="136"/>
      <c r="DE10" s="136"/>
      <c r="DF10" s="136"/>
      <c r="DG10" s="136"/>
      <c r="DH10" s="136"/>
      <c r="DI10" s="136"/>
      <c r="DJ10" s="136"/>
      <c r="DK10" s="136"/>
      <c r="DL10" s="136"/>
      <c r="DM10" s="136"/>
      <c r="DN10" s="136"/>
      <c r="DO10" s="136"/>
      <c r="DP10" s="136"/>
      <c r="DQ10" s="136"/>
      <c r="DR10" s="136"/>
      <c r="DS10" s="136"/>
      <c r="DT10" s="136"/>
      <c r="DU10" s="136"/>
      <c r="DV10" s="136"/>
      <c r="DW10" s="136"/>
      <c r="DX10" s="136"/>
      <c r="DY10" s="136"/>
      <c r="DZ10" s="136"/>
      <c r="EA10" s="136"/>
      <c r="EB10" s="136"/>
      <c r="EC10" s="136"/>
      <c r="ED10" s="136"/>
      <c r="EE10" s="136"/>
      <c r="EF10" s="136"/>
      <c r="EG10" s="136"/>
      <c r="EH10" s="136"/>
      <c r="EI10" s="136"/>
      <c r="EJ10" s="136"/>
      <c r="EK10" s="136"/>
      <c r="EL10" s="136"/>
      <c r="EM10" s="136"/>
      <c r="EN10" s="136"/>
      <c r="EO10" s="136"/>
      <c r="EP10" s="136"/>
      <c r="EQ10" s="136"/>
      <c r="ER10" s="136"/>
      <c r="ES10" s="136"/>
      <c r="ET10" s="136"/>
      <c r="EU10" s="136"/>
      <c r="EV10" s="136"/>
      <c r="EW10" s="136"/>
      <c r="EX10" s="136"/>
      <c r="EY10" s="136"/>
      <c r="EZ10" s="136"/>
      <c r="FA10" s="136"/>
      <c r="FB10" s="136"/>
      <c r="FC10" s="136"/>
      <c r="FD10" s="136"/>
      <c r="FE10" s="136"/>
      <c r="FF10" s="136"/>
      <c r="FG10" s="136"/>
      <c r="FH10" s="136"/>
      <c r="FI10" s="136"/>
      <c r="FJ10" s="136"/>
      <c r="FK10" s="136"/>
      <c r="FL10" s="136"/>
      <c r="FM10" s="136"/>
      <c r="FN10" s="136"/>
      <c r="FO10" s="136"/>
      <c r="FP10" s="136"/>
      <c r="FQ10" s="136"/>
      <c r="FR10" s="136"/>
      <c r="FS10" s="136"/>
      <c r="FT10" s="136"/>
      <c r="FU10" s="136"/>
      <c r="FV10" s="136"/>
      <c r="FW10" s="136"/>
      <c r="FX10" s="136"/>
      <c r="FY10" s="136"/>
      <c r="FZ10" s="136"/>
      <c r="GA10" s="136"/>
      <c r="GB10" s="136"/>
      <c r="GC10" s="136"/>
      <c r="GD10" s="136"/>
      <c r="GE10" s="136"/>
      <c r="GF10" s="136"/>
      <c r="GG10" s="136"/>
      <c r="GH10" s="136"/>
      <c r="GI10" s="136"/>
      <c r="GJ10" s="136"/>
      <c r="GK10" s="136"/>
      <c r="GL10" s="136"/>
      <c r="GM10" s="136"/>
      <c r="GN10" s="136"/>
      <c r="GO10" s="136"/>
      <c r="GP10" s="136"/>
      <c r="GQ10" s="136"/>
      <c r="GR10" s="136"/>
      <c r="GS10" s="136"/>
      <c r="GT10" s="136"/>
      <c r="GU10" s="136"/>
      <c r="GV10" s="136"/>
      <c r="GW10" s="136"/>
      <c r="GX10" s="136"/>
      <c r="GY10" s="136"/>
      <c r="GZ10" s="136"/>
      <c r="HA10" s="136"/>
      <c r="HB10" s="136"/>
      <c r="HC10" s="136"/>
      <c r="HD10" s="136"/>
      <c r="HE10" s="136"/>
      <c r="HF10" s="136"/>
      <c r="HG10" s="136"/>
      <c r="HH10" s="136"/>
      <c r="HI10" s="136"/>
      <c r="HJ10" s="136"/>
      <c r="HK10" s="136"/>
      <c r="HL10" s="136"/>
      <c r="HM10" s="136"/>
      <c r="HN10" s="136"/>
      <c r="HO10" s="136"/>
      <c r="HP10" s="136"/>
      <c r="HQ10" s="136"/>
      <c r="HR10" s="136"/>
      <c r="HS10" s="136"/>
      <c r="HT10" s="136"/>
      <c r="HU10" s="136"/>
      <c r="HV10" s="136"/>
      <c r="HW10" s="136"/>
      <c r="HX10" s="136"/>
      <c r="HY10" s="136"/>
      <c r="HZ10" s="136"/>
      <c r="IA10" s="136"/>
      <c r="IB10" s="136"/>
      <c r="IC10" s="136"/>
      <c r="ID10" s="136"/>
      <c r="IE10" s="136"/>
      <c r="IF10" s="136"/>
      <c r="IG10" s="136"/>
      <c r="IH10" s="136"/>
      <c r="II10" s="136"/>
      <c r="IJ10" s="136"/>
      <c r="IK10" s="136"/>
      <c r="IL10" s="136"/>
      <c r="IM10" s="136"/>
      <c r="IN10" s="136"/>
      <c r="IO10" s="136"/>
      <c r="IP10" s="136"/>
      <c r="IQ10" s="136"/>
      <c r="IR10" s="136"/>
      <c r="IS10" s="136"/>
      <c r="IT10" s="136"/>
    </row>
    <row r="11" s="125" customFormat="1" ht="279" hidden="1" customHeight="1" spans="1:254">
      <c r="A11" s="131">
        <v>11305005</v>
      </c>
      <c r="B11" s="131" t="s">
        <v>64</v>
      </c>
      <c r="C11" s="131">
        <v>89</v>
      </c>
      <c r="D11" s="131">
        <v>92</v>
      </c>
      <c r="E11" s="131">
        <v>91</v>
      </c>
      <c r="F11" s="131"/>
      <c r="G11" s="131"/>
      <c r="H11" s="131"/>
      <c r="I11" s="131"/>
      <c r="J11" s="131">
        <f>SUM(C11+D11+E11)/3*30%</f>
        <v>27.2</v>
      </c>
      <c r="K11" s="131"/>
      <c r="L11" s="131"/>
      <c r="M11" s="131"/>
      <c r="N11" s="131"/>
      <c r="O11" s="131" t="s">
        <v>65</v>
      </c>
      <c r="P11" s="131">
        <v>5</v>
      </c>
      <c r="Q11" s="131" t="s">
        <v>66</v>
      </c>
      <c r="R11" s="136">
        <v>10</v>
      </c>
      <c r="S11" s="136">
        <f t="shared" ref="S11:S17" si="0">J11+L11+N11+P11+R11</f>
        <v>42.2</v>
      </c>
      <c r="T11" s="131">
        <v>10</v>
      </c>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c r="HS11" s="136"/>
      <c r="HT11" s="136"/>
      <c r="HU11" s="136"/>
      <c r="HV11" s="136"/>
      <c r="HW11" s="136"/>
      <c r="HX11" s="136"/>
      <c r="HY11" s="136"/>
      <c r="HZ11" s="136"/>
      <c r="IA11" s="136"/>
      <c r="IB11" s="136"/>
      <c r="IC11" s="136"/>
      <c r="ID11" s="136"/>
      <c r="IE11" s="136"/>
      <c r="IF11" s="136"/>
      <c r="IG11" s="136"/>
      <c r="IH11" s="136"/>
      <c r="II11" s="136"/>
      <c r="IJ11" s="136"/>
      <c r="IK11" s="136"/>
      <c r="IL11" s="136"/>
      <c r="IM11" s="136"/>
      <c r="IN11" s="136"/>
      <c r="IO11" s="136"/>
      <c r="IP11" s="136"/>
      <c r="IQ11" s="136"/>
      <c r="IR11" s="136"/>
      <c r="IS11" s="136"/>
      <c r="IT11" s="136"/>
    </row>
    <row r="12" s="125" customFormat="1" ht="127.5" hidden="1" customHeight="1" spans="1:254">
      <c r="A12" s="131">
        <v>11305002</v>
      </c>
      <c r="B12" s="131" t="s">
        <v>67</v>
      </c>
      <c r="C12" s="131">
        <v>85</v>
      </c>
      <c r="D12" s="131">
        <v>90</v>
      </c>
      <c r="E12" s="131">
        <v>86</v>
      </c>
      <c r="F12" s="131"/>
      <c r="G12" s="131"/>
      <c r="H12" s="131"/>
      <c r="I12" s="131"/>
      <c r="J12" s="131">
        <f>SUM(C12+D12+E12)/3*30%</f>
        <v>26.1</v>
      </c>
      <c r="K12" s="131"/>
      <c r="L12" s="131"/>
      <c r="M12" s="131"/>
      <c r="N12" s="131"/>
      <c r="O12" s="131" t="s">
        <v>68</v>
      </c>
      <c r="P12" s="131">
        <v>5</v>
      </c>
      <c r="Q12" s="131" t="s">
        <v>69</v>
      </c>
      <c r="R12" s="138">
        <v>10</v>
      </c>
      <c r="S12" s="136">
        <f>SUM(J12+L12+N12+P12+R12)</f>
        <v>41.1</v>
      </c>
      <c r="T12" s="131">
        <v>11</v>
      </c>
      <c r="U12" s="136"/>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c r="CN12" s="136"/>
      <c r="CO12" s="136"/>
      <c r="CP12" s="136"/>
      <c r="CQ12" s="136"/>
      <c r="CR12" s="136"/>
      <c r="CS12" s="136"/>
      <c r="CT12" s="136"/>
      <c r="CU12" s="136"/>
      <c r="CV12" s="136"/>
      <c r="CW12" s="136"/>
      <c r="CX12" s="136"/>
      <c r="CY12" s="136"/>
      <c r="CZ12" s="136"/>
      <c r="DA12" s="136"/>
      <c r="DB12" s="136"/>
      <c r="DC12" s="136"/>
      <c r="DD12" s="136"/>
      <c r="DE12" s="136"/>
      <c r="DF12" s="136"/>
      <c r="DG12" s="136"/>
      <c r="DH12" s="136"/>
      <c r="DI12" s="136"/>
      <c r="DJ12" s="136"/>
      <c r="DK12" s="136"/>
      <c r="DL12" s="136"/>
      <c r="DM12" s="136"/>
      <c r="DN12" s="136"/>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136"/>
      <c r="EN12" s="136"/>
      <c r="EO12" s="136"/>
      <c r="EP12" s="136"/>
      <c r="EQ12" s="136"/>
      <c r="ER12" s="136"/>
      <c r="ES12" s="136"/>
      <c r="ET12" s="136"/>
      <c r="EU12" s="136"/>
      <c r="EV12" s="136"/>
      <c r="EW12" s="136"/>
      <c r="EX12" s="136"/>
      <c r="EY12" s="136"/>
      <c r="EZ12" s="136"/>
      <c r="FA12" s="136"/>
      <c r="FB12" s="136"/>
      <c r="FC12" s="136"/>
      <c r="FD12" s="136"/>
      <c r="FE12" s="136"/>
      <c r="FF12" s="136"/>
      <c r="FG12" s="136"/>
      <c r="FH12" s="136"/>
      <c r="FI12" s="136"/>
      <c r="FJ12" s="136"/>
      <c r="FK12" s="136"/>
      <c r="FL12" s="136"/>
      <c r="FM12" s="136"/>
      <c r="FN12" s="136"/>
      <c r="FO12" s="136"/>
      <c r="FP12" s="136"/>
      <c r="FQ12" s="136"/>
      <c r="FR12" s="136"/>
      <c r="FS12" s="136"/>
      <c r="FT12" s="136"/>
      <c r="FU12" s="136"/>
      <c r="FV12" s="136"/>
      <c r="FW12" s="136"/>
      <c r="FX12" s="136"/>
      <c r="FY12" s="136"/>
      <c r="FZ12" s="136"/>
      <c r="GA12" s="136"/>
      <c r="GB12" s="136"/>
      <c r="GC12" s="136"/>
      <c r="GD12" s="136"/>
      <c r="GE12" s="136"/>
      <c r="GF12" s="136"/>
      <c r="GG12" s="136"/>
      <c r="GH12" s="136"/>
      <c r="GI12" s="136"/>
      <c r="GJ12" s="136"/>
      <c r="GK12" s="136"/>
      <c r="GL12" s="136"/>
      <c r="GM12" s="136"/>
      <c r="GN12" s="136"/>
      <c r="GO12" s="136"/>
      <c r="GP12" s="136"/>
      <c r="GQ12" s="136"/>
      <c r="GR12" s="136"/>
      <c r="GS12" s="136"/>
      <c r="GT12" s="136"/>
      <c r="GU12" s="136"/>
      <c r="GV12" s="136"/>
      <c r="GW12" s="136"/>
      <c r="GX12" s="136"/>
      <c r="GY12" s="136"/>
      <c r="GZ12" s="136"/>
      <c r="HA12" s="136"/>
      <c r="HB12" s="136"/>
      <c r="HC12" s="136"/>
      <c r="HD12" s="136"/>
      <c r="HE12" s="136"/>
      <c r="HF12" s="136"/>
      <c r="HG12" s="136"/>
      <c r="HH12" s="136"/>
      <c r="HI12" s="136"/>
      <c r="HJ12" s="136"/>
      <c r="HK12" s="136"/>
      <c r="HL12" s="136"/>
      <c r="HM12" s="136"/>
      <c r="HN12" s="136"/>
      <c r="HO12" s="136"/>
      <c r="HP12" s="136"/>
      <c r="HQ12" s="136"/>
      <c r="HR12" s="136"/>
      <c r="HS12" s="136"/>
      <c r="HT12" s="136"/>
      <c r="HU12" s="136"/>
      <c r="HV12" s="136"/>
      <c r="HW12" s="136"/>
      <c r="HX12" s="136"/>
      <c r="HY12" s="136"/>
      <c r="HZ12" s="136"/>
      <c r="IA12" s="136"/>
      <c r="IB12" s="136"/>
      <c r="IC12" s="136"/>
      <c r="ID12" s="136"/>
      <c r="IE12" s="136"/>
      <c r="IF12" s="136"/>
      <c r="IG12" s="136"/>
      <c r="IH12" s="136"/>
      <c r="II12" s="136"/>
      <c r="IJ12" s="136"/>
      <c r="IK12" s="136"/>
      <c r="IL12" s="136"/>
      <c r="IM12" s="136"/>
      <c r="IN12" s="136"/>
      <c r="IO12" s="136"/>
      <c r="IP12" s="136"/>
      <c r="IQ12" s="136"/>
      <c r="IR12" s="136"/>
      <c r="IS12" s="136"/>
      <c r="IT12" s="136"/>
    </row>
    <row r="13" s="125" customFormat="1" ht="51" hidden="1" customHeight="1" spans="1:254">
      <c r="A13" s="131">
        <v>11305014</v>
      </c>
      <c r="B13" s="131" t="s">
        <v>70</v>
      </c>
      <c r="C13" s="131">
        <v>92</v>
      </c>
      <c r="D13" s="131">
        <v>92</v>
      </c>
      <c r="E13" s="131">
        <v>95</v>
      </c>
      <c r="F13" s="131"/>
      <c r="G13" s="131"/>
      <c r="H13" s="131"/>
      <c r="I13" s="131"/>
      <c r="J13" s="131">
        <f>(C13+D13+E13)/3*0.3</f>
        <v>27.9</v>
      </c>
      <c r="K13" s="131"/>
      <c r="L13" s="131"/>
      <c r="M13" s="131" t="s">
        <v>71</v>
      </c>
      <c r="N13" s="131">
        <v>8</v>
      </c>
      <c r="O13" s="131" t="s">
        <v>72</v>
      </c>
      <c r="P13" s="131">
        <v>5</v>
      </c>
      <c r="Q13" s="131"/>
      <c r="R13" s="136"/>
      <c r="S13" s="136">
        <f>SUM(J13+L13+N13+P13+R13)</f>
        <v>40.9</v>
      </c>
      <c r="T13" s="131">
        <v>12</v>
      </c>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c r="CN13" s="136"/>
      <c r="CO13" s="136"/>
      <c r="CP13" s="136"/>
      <c r="CQ13" s="136"/>
      <c r="CR13" s="136"/>
      <c r="CS13" s="136"/>
      <c r="CT13" s="136"/>
      <c r="CU13" s="136"/>
      <c r="CV13" s="136"/>
      <c r="CW13" s="136"/>
      <c r="CX13" s="136"/>
      <c r="CY13" s="136"/>
      <c r="CZ13" s="136"/>
      <c r="DA13" s="136"/>
      <c r="DB13" s="136"/>
      <c r="DC13" s="136"/>
      <c r="DD13" s="136"/>
      <c r="DE13" s="136"/>
      <c r="DF13" s="136"/>
      <c r="DG13" s="136"/>
      <c r="DH13" s="136"/>
      <c r="DI13" s="136"/>
      <c r="DJ13" s="136"/>
      <c r="DK13" s="136"/>
      <c r="DL13" s="136"/>
      <c r="DM13" s="136"/>
      <c r="DN13" s="136"/>
      <c r="DO13" s="136"/>
      <c r="DP13" s="136"/>
      <c r="DQ13" s="136"/>
      <c r="DR13" s="136"/>
      <c r="DS13" s="136"/>
      <c r="DT13" s="136"/>
      <c r="DU13" s="136"/>
      <c r="DV13" s="136"/>
      <c r="DW13" s="136"/>
      <c r="DX13" s="136"/>
      <c r="DY13" s="136"/>
      <c r="DZ13" s="136"/>
      <c r="EA13" s="136"/>
      <c r="EB13" s="136"/>
      <c r="EC13" s="136"/>
      <c r="ED13" s="136"/>
      <c r="EE13" s="136"/>
      <c r="EF13" s="136"/>
      <c r="EG13" s="136"/>
      <c r="EH13" s="136"/>
      <c r="EI13" s="136"/>
      <c r="EJ13" s="136"/>
      <c r="EK13" s="136"/>
      <c r="EL13" s="136"/>
      <c r="EM13" s="136"/>
      <c r="EN13" s="136"/>
      <c r="EO13" s="136"/>
      <c r="EP13" s="136"/>
      <c r="EQ13" s="136"/>
      <c r="ER13" s="136"/>
      <c r="ES13" s="136"/>
      <c r="ET13" s="136"/>
      <c r="EU13" s="136"/>
      <c r="EV13" s="136"/>
      <c r="EW13" s="136"/>
      <c r="EX13" s="136"/>
      <c r="EY13" s="136"/>
      <c r="EZ13" s="136"/>
      <c r="FA13" s="136"/>
      <c r="FB13" s="136"/>
      <c r="FC13" s="136"/>
      <c r="FD13" s="136"/>
      <c r="FE13" s="136"/>
      <c r="FF13" s="136"/>
      <c r="FG13" s="136"/>
      <c r="FH13" s="136"/>
      <c r="FI13" s="136"/>
      <c r="FJ13" s="136"/>
      <c r="FK13" s="136"/>
      <c r="FL13" s="136"/>
      <c r="FM13" s="136"/>
      <c r="FN13" s="136"/>
      <c r="FO13" s="136"/>
      <c r="FP13" s="136"/>
      <c r="FQ13" s="136"/>
      <c r="FR13" s="136"/>
      <c r="FS13" s="136"/>
      <c r="FT13" s="136"/>
      <c r="FU13" s="136"/>
      <c r="FV13" s="136"/>
      <c r="FW13" s="136"/>
      <c r="FX13" s="136"/>
      <c r="FY13" s="136"/>
      <c r="FZ13" s="136"/>
      <c r="GA13" s="136"/>
      <c r="GB13" s="136"/>
      <c r="GC13" s="136"/>
      <c r="GD13" s="136"/>
      <c r="GE13" s="136"/>
      <c r="GF13" s="136"/>
      <c r="GG13" s="136"/>
      <c r="GH13" s="136"/>
      <c r="GI13" s="136"/>
      <c r="GJ13" s="136"/>
      <c r="GK13" s="136"/>
      <c r="GL13" s="136"/>
      <c r="GM13" s="136"/>
      <c r="GN13" s="136"/>
      <c r="GO13" s="136"/>
      <c r="GP13" s="136"/>
      <c r="GQ13" s="136"/>
      <c r="GR13" s="136"/>
      <c r="GS13" s="136"/>
      <c r="GT13" s="136"/>
      <c r="GU13" s="136"/>
      <c r="GV13" s="136"/>
      <c r="GW13" s="136"/>
      <c r="GX13" s="136"/>
      <c r="GY13" s="136"/>
      <c r="GZ13" s="136"/>
      <c r="HA13" s="136"/>
      <c r="HB13" s="136"/>
      <c r="HC13" s="136"/>
      <c r="HD13" s="136"/>
      <c r="HE13" s="136"/>
      <c r="HF13" s="136"/>
      <c r="HG13" s="136"/>
      <c r="HH13" s="136"/>
      <c r="HI13" s="136"/>
      <c r="HJ13" s="136"/>
      <c r="HK13" s="136"/>
      <c r="HL13" s="136"/>
      <c r="HM13" s="136"/>
      <c r="HN13" s="136"/>
      <c r="HO13" s="136"/>
      <c r="HP13" s="136"/>
      <c r="HQ13" s="136"/>
      <c r="HR13" s="136"/>
      <c r="HS13" s="136"/>
      <c r="HT13" s="136"/>
      <c r="HU13" s="136"/>
      <c r="HV13" s="136"/>
      <c r="HW13" s="136"/>
      <c r="HX13" s="136"/>
      <c r="HY13" s="136"/>
      <c r="HZ13" s="136"/>
      <c r="IA13" s="136"/>
      <c r="IB13" s="136"/>
      <c r="IC13" s="136"/>
      <c r="ID13" s="136"/>
      <c r="IE13" s="136"/>
      <c r="IF13" s="136"/>
      <c r="IG13" s="136"/>
      <c r="IH13" s="136"/>
      <c r="II13" s="136"/>
      <c r="IJ13" s="136"/>
      <c r="IK13" s="136"/>
      <c r="IL13" s="136"/>
      <c r="IM13" s="136"/>
      <c r="IN13" s="136"/>
      <c r="IO13" s="136"/>
      <c r="IP13" s="136"/>
      <c r="IQ13" s="136"/>
      <c r="IR13" s="136"/>
      <c r="IS13" s="136"/>
      <c r="IT13" s="136"/>
    </row>
    <row r="14" s="125" customFormat="1" ht="24" hidden="1" spans="1:254">
      <c r="A14" s="131">
        <v>11305006</v>
      </c>
      <c r="B14" s="131" t="s">
        <v>73</v>
      </c>
      <c r="C14" s="131">
        <v>90</v>
      </c>
      <c r="D14" s="131">
        <v>92</v>
      </c>
      <c r="E14" s="131">
        <v>94</v>
      </c>
      <c r="F14" s="131"/>
      <c r="G14" s="131"/>
      <c r="H14" s="131"/>
      <c r="I14" s="131"/>
      <c r="J14" s="131">
        <f>SUM(C14+D14+E14)/3*30%</f>
        <v>27.6</v>
      </c>
      <c r="K14" s="131"/>
      <c r="L14" s="131"/>
      <c r="M14" s="131"/>
      <c r="N14" s="131"/>
      <c r="O14" s="131" t="s">
        <v>74</v>
      </c>
      <c r="P14" s="131">
        <v>5</v>
      </c>
      <c r="Q14" s="131" t="s">
        <v>75</v>
      </c>
      <c r="R14" s="136">
        <v>8</v>
      </c>
      <c r="S14" s="136">
        <f t="shared" si="0"/>
        <v>40.6</v>
      </c>
      <c r="T14" s="131">
        <v>13</v>
      </c>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c r="CN14" s="136"/>
      <c r="CO14" s="136"/>
      <c r="CP14" s="136"/>
      <c r="CQ14" s="136"/>
      <c r="CR14" s="136"/>
      <c r="CS14" s="136"/>
      <c r="CT14" s="136"/>
      <c r="CU14" s="136"/>
      <c r="CV14" s="136"/>
      <c r="CW14" s="136"/>
      <c r="CX14" s="136"/>
      <c r="CY14" s="136"/>
      <c r="CZ14" s="136"/>
      <c r="DA14" s="136"/>
      <c r="DB14" s="136"/>
      <c r="DC14" s="136"/>
      <c r="DD14" s="136"/>
      <c r="DE14" s="136"/>
      <c r="DF14" s="136"/>
      <c r="DG14" s="136"/>
      <c r="DH14" s="136"/>
      <c r="DI14" s="136"/>
      <c r="DJ14" s="136"/>
      <c r="DK14" s="136"/>
      <c r="DL14" s="136"/>
      <c r="DM14" s="136"/>
      <c r="DN14" s="136"/>
      <c r="DO14" s="136"/>
      <c r="DP14" s="136"/>
      <c r="DQ14" s="136"/>
      <c r="DR14" s="136"/>
      <c r="DS14" s="136"/>
      <c r="DT14" s="136"/>
      <c r="DU14" s="136"/>
      <c r="DV14" s="136"/>
      <c r="DW14" s="136"/>
      <c r="DX14" s="136"/>
      <c r="DY14" s="136"/>
      <c r="DZ14" s="136"/>
      <c r="EA14" s="136"/>
      <c r="EB14" s="136"/>
      <c r="EC14" s="136"/>
      <c r="ED14" s="136"/>
      <c r="EE14" s="136"/>
      <c r="EF14" s="136"/>
      <c r="EG14" s="136"/>
      <c r="EH14" s="136"/>
      <c r="EI14" s="136"/>
      <c r="EJ14" s="136"/>
      <c r="EK14" s="136"/>
      <c r="EL14" s="136"/>
      <c r="EM14" s="136"/>
      <c r="EN14" s="136"/>
      <c r="EO14" s="136"/>
      <c r="EP14" s="136"/>
      <c r="EQ14" s="136"/>
      <c r="ER14" s="136"/>
      <c r="ES14" s="136"/>
      <c r="ET14" s="136"/>
      <c r="EU14" s="136"/>
      <c r="EV14" s="136"/>
      <c r="EW14" s="136"/>
      <c r="EX14" s="136"/>
      <c r="EY14" s="136"/>
      <c r="EZ14" s="136"/>
      <c r="FA14" s="136"/>
      <c r="FB14" s="136"/>
      <c r="FC14" s="136"/>
      <c r="FD14" s="136"/>
      <c r="FE14" s="136"/>
      <c r="FF14" s="136"/>
      <c r="FG14" s="136"/>
      <c r="FH14" s="136"/>
      <c r="FI14" s="136"/>
      <c r="FJ14" s="136"/>
      <c r="FK14" s="136"/>
      <c r="FL14" s="136"/>
      <c r="FM14" s="136"/>
      <c r="FN14" s="136"/>
      <c r="FO14" s="136"/>
      <c r="FP14" s="136"/>
      <c r="FQ14" s="136"/>
      <c r="FR14" s="136"/>
      <c r="FS14" s="136"/>
      <c r="FT14" s="136"/>
      <c r="FU14" s="136"/>
      <c r="FV14" s="136"/>
      <c r="FW14" s="136"/>
      <c r="FX14" s="136"/>
      <c r="FY14" s="136"/>
      <c r="FZ14" s="136"/>
      <c r="GA14" s="136"/>
      <c r="GB14" s="136"/>
      <c r="GC14" s="136"/>
      <c r="GD14" s="136"/>
      <c r="GE14" s="136"/>
      <c r="GF14" s="136"/>
      <c r="GG14" s="136"/>
      <c r="GH14" s="136"/>
      <c r="GI14" s="136"/>
      <c r="GJ14" s="136"/>
      <c r="GK14" s="136"/>
      <c r="GL14" s="136"/>
      <c r="GM14" s="136"/>
      <c r="GN14" s="136"/>
      <c r="GO14" s="136"/>
      <c r="GP14" s="136"/>
      <c r="GQ14" s="136"/>
      <c r="GR14" s="136"/>
      <c r="GS14" s="136"/>
      <c r="GT14" s="136"/>
      <c r="GU14" s="136"/>
      <c r="GV14" s="136"/>
      <c r="GW14" s="136"/>
      <c r="GX14" s="136"/>
      <c r="GY14" s="136"/>
      <c r="GZ14" s="136"/>
      <c r="HA14" s="136"/>
      <c r="HB14" s="136"/>
      <c r="HC14" s="136"/>
      <c r="HD14" s="136"/>
      <c r="HE14" s="136"/>
      <c r="HF14" s="136"/>
      <c r="HG14" s="136"/>
      <c r="HH14" s="136"/>
      <c r="HI14" s="136"/>
      <c r="HJ14" s="136"/>
      <c r="HK14" s="136"/>
      <c r="HL14" s="136"/>
      <c r="HM14" s="136"/>
      <c r="HN14" s="136"/>
      <c r="HO14" s="136"/>
      <c r="HP14" s="136"/>
      <c r="HQ14" s="136"/>
      <c r="HR14" s="136"/>
      <c r="HS14" s="136"/>
      <c r="HT14" s="136"/>
      <c r="HU14" s="136"/>
      <c r="HV14" s="136"/>
      <c r="HW14" s="136"/>
      <c r="HX14" s="136"/>
      <c r="HY14" s="136"/>
      <c r="HZ14" s="136"/>
      <c r="IA14" s="136"/>
      <c r="IB14" s="136"/>
      <c r="IC14" s="136"/>
      <c r="ID14" s="136"/>
      <c r="IE14" s="136"/>
      <c r="IF14" s="136"/>
      <c r="IG14" s="136"/>
      <c r="IH14" s="136"/>
      <c r="II14" s="136"/>
      <c r="IJ14" s="136"/>
      <c r="IK14" s="136"/>
      <c r="IL14" s="136"/>
      <c r="IM14" s="136"/>
      <c r="IN14" s="136"/>
      <c r="IO14" s="136"/>
      <c r="IP14" s="136"/>
      <c r="IQ14" s="136"/>
      <c r="IR14" s="136"/>
      <c r="IS14" s="136"/>
      <c r="IT14" s="136"/>
    </row>
    <row r="15" s="125" customFormat="1" ht="60" hidden="1" spans="1:254">
      <c r="A15" s="131">
        <v>11305011</v>
      </c>
      <c r="B15" s="131" t="s">
        <v>76</v>
      </c>
      <c r="C15" s="131">
        <v>94</v>
      </c>
      <c r="D15" s="131">
        <v>90</v>
      </c>
      <c r="E15" s="131">
        <v>88</v>
      </c>
      <c r="F15" s="131"/>
      <c r="G15" s="131"/>
      <c r="H15" s="131"/>
      <c r="I15" s="131"/>
      <c r="J15" s="131">
        <f>(C15+D15+E15)/3*0.3</f>
        <v>27.2</v>
      </c>
      <c r="K15" s="131"/>
      <c r="L15" s="131"/>
      <c r="M15" s="131"/>
      <c r="N15" s="131"/>
      <c r="O15" s="131" t="s">
        <v>77</v>
      </c>
      <c r="P15" s="131">
        <v>5</v>
      </c>
      <c r="Q15" s="131" t="s">
        <v>78</v>
      </c>
      <c r="R15" s="136">
        <v>8</v>
      </c>
      <c r="S15" s="136">
        <f t="shared" si="0"/>
        <v>40.2</v>
      </c>
      <c r="T15" s="131">
        <v>14</v>
      </c>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c r="CN15" s="136"/>
      <c r="CO15" s="136"/>
      <c r="CP15" s="136"/>
      <c r="CQ15" s="136"/>
      <c r="CR15" s="136"/>
      <c r="CS15" s="136"/>
      <c r="CT15" s="136"/>
      <c r="CU15" s="136"/>
      <c r="CV15" s="136"/>
      <c r="CW15" s="136"/>
      <c r="CX15" s="136"/>
      <c r="CY15" s="136"/>
      <c r="CZ15" s="136"/>
      <c r="DA15" s="136"/>
      <c r="DB15" s="136"/>
      <c r="DC15" s="136"/>
      <c r="DD15" s="136"/>
      <c r="DE15" s="136"/>
      <c r="DF15" s="136"/>
      <c r="DG15" s="136"/>
      <c r="DH15" s="136"/>
      <c r="DI15" s="136"/>
      <c r="DJ15" s="136"/>
      <c r="DK15" s="136"/>
      <c r="DL15" s="136"/>
      <c r="DM15" s="136"/>
      <c r="DN15" s="136"/>
      <c r="DO15" s="136"/>
      <c r="DP15" s="136"/>
      <c r="DQ15" s="136"/>
      <c r="DR15" s="136"/>
      <c r="DS15" s="136"/>
      <c r="DT15" s="136"/>
      <c r="DU15" s="136"/>
      <c r="DV15" s="136"/>
      <c r="DW15" s="136"/>
      <c r="DX15" s="136"/>
      <c r="DY15" s="136"/>
      <c r="DZ15" s="136"/>
      <c r="EA15" s="136"/>
      <c r="EB15" s="136"/>
      <c r="EC15" s="136"/>
      <c r="ED15" s="136"/>
      <c r="EE15" s="136"/>
      <c r="EF15" s="136"/>
      <c r="EG15" s="136"/>
      <c r="EH15" s="136"/>
      <c r="EI15" s="136"/>
      <c r="EJ15" s="136"/>
      <c r="EK15" s="136"/>
      <c r="EL15" s="136"/>
      <c r="EM15" s="136"/>
      <c r="EN15" s="136"/>
      <c r="EO15" s="136"/>
      <c r="EP15" s="136"/>
      <c r="EQ15" s="136"/>
      <c r="ER15" s="136"/>
      <c r="ES15" s="136"/>
      <c r="ET15" s="136"/>
      <c r="EU15" s="136"/>
      <c r="EV15" s="136"/>
      <c r="EW15" s="136"/>
      <c r="EX15" s="136"/>
      <c r="EY15" s="136"/>
      <c r="EZ15" s="136"/>
      <c r="FA15" s="136"/>
      <c r="FB15" s="136"/>
      <c r="FC15" s="136"/>
      <c r="FD15" s="136"/>
      <c r="FE15" s="136"/>
      <c r="FF15" s="136"/>
      <c r="FG15" s="136"/>
      <c r="FH15" s="136"/>
      <c r="FI15" s="136"/>
      <c r="FJ15" s="136"/>
      <c r="FK15" s="136"/>
      <c r="FL15" s="136"/>
      <c r="FM15" s="136"/>
      <c r="FN15" s="136"/>
      <c r="FO15" s="136"/>
      <c r="FP15" s="136"/>
      <c r="FQ15" s="136"/>
      <c r="FR15" s="136"/>
      <c r="FS15" s="136"/>
      <c r="FT15" s="136"/>
      <c r="FU15" s="136"/>
      <c r="FV15" s="136"/>
      <c r="FW15" s="136"/>
      <c r="FX15" s="136"/>
      <c r="FY15" s="136"/>
      <c r="FZ15" s="136"/>
      <c r="GA15" s="136"/>
      <c r="GB15" s="136"/>
      <c r="GC15" s="136"/>
      <c r="GD15" s="136"/>
      <c r="GE15" s="136"/>
      <c r="GF15" s="136"/>
      <c r="GG15" s="136"/>
      <c r="GH15" s="136"/>
      <c r="GI15" s="136"/>
      <c r="GJ15" s="136"/>
      <c r="GK15" s="136"/>
      <c r="GL15" s="136"/>
      <c r="GM15" s="136"/>
      <c r="GN15" s="136"/>
      <c r="GO15" s="136"/>
      <c r="GP15" s="136"/>
      <c r="GQ15" s="136"/>
      <c r="GR15" s="136"/>
      <c r="GS15" s="136"/>
      <c r="GT15" s="136"/>
      <c r="GU15" s="136"/>
      <c r="GV15" s="136"/>
      <c r="GW15" s="136"/>
      <c r="GX15" s="136"/>
      <c r="GY15" s="136"/>
      <c r="GZ15" s="136"/>
      <c r="HA15" s="136"/>
      <c r="HB15" s="136"/>
      <c r="HC15" s="136"/>
      <c r="HD15" s="136"/>
      <c r="HE15" s="136"/>
      <c r="HF15" s="136"/>
      <c r="HG15" s="136"/>
      <c r="HH15" s="136"/>
      <c r="HI15" s="136"/>
      <c r="HJ15" s="136"/>
      <c r="HK15" s="136"/>
      <c r="HL15" s="136"/>
      <c r="HM15" s="136"/>
      <c r="HN15" s="136"/>
      <c r="HO15" s="136"/>
      <c r="HP15" s="136"/>
      <c r="HQ15" s="136"/>
      <c r="HR15" s="136"/>
      <c r="HS15" s="136"/>
      <c r="HT15" s="136"/>
      <c r="HU15" s="136"/>
      <c r="HV15" s="136"/>
      <c r="HW15" s="136"/>
      <c r="HX15" s="136"/>
      <c r="HY15" s="136"/>
      <c r="HZ15" s="136"/>
      <c r="IA15" s="136"/>
      <c r="IB15" s="136"/>
      <c r="IC15" s="136"/>
      <c r="ID15" s="136"/>
      <c r="IE15" s="136"/>
      <c r="IF15" s="136"/>
      <c r="IG15" s="136"/>
      <c r="IH15" s="136"/>
      <c r="II15" s="136"/>
      <c r="IJ15" s="136"/>
      <c r="IK15" s="136"/>
      <c r="IL15" s="136"/>
      <c r="IM15" s="136"/>
      <c r="IN15" s="136"/>
      <c r="IO15" s="136"/>
      <c r="IP15" s="136"/>
      <c r="IQ15" s="136"/>
      <c r="IR15" s="136"/>
      <c r="IS15" s="136"/>
      <c r="IT15" s="136"/>
    </row>
    <row r="16" s="125" customFormat="1" ht="84" hidden="1" spans="1:254">
      <c r="A16" s="131">
        <v>11305012</v>
      </c>
      <c r="B16" s="131" t="s">
        <v>79</v>
      </c>
      <c r="C16" s="131">
        <v>92</v>
      </c>
      <c r="D16" s="131">
        <v>92</v>
      </c>
      <c r="E16" s="131">
        <v>90</v>
      </c>
      <c r="F16" s="131"/>
      <c r="G16" s="131"/>
      <c r="H16" s="131"/>
      <c r="I16" s="131"/>
      <c r="J16" s="131">
        <f>(C16+D16+E16)/3*0.3</f>
        <v>27.4</v>
      </c>
      <c r="K16" s="131"/>
      <c r="L16" s="131"/>
      <c r="M16" s="131"/>
      <c r="N16" s="131"/>
      <c r="O16" s="131"/>
      <c r="P16" s="131"/>
      <c r="Q16" s="131" t="s">
        <v>80</v>
      </c>
      <c r="R16" s="136">
        <v>10</v>
      </c>
      <c r="S16" s="136">
        <f t="shared" si="0"/>
        <v>37.4</v>
      </c>
      <c r="T16" s="131">
        <v>15</v>
      </c>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c r="HS16" s="136"/>
      <c r="HT16" s="136"/>
      <c r="HU16" s="136"/>
      <c r="HV16" s="136"/>
      <c r="HW16" s="136"/>
      <c r="HX16" s="136"/>
      <c r="HY16" s="136"/>
      <c r="HZ16" s="136"/>
      <c r="IA16" s="136"/>
      <c r="IB16" s="136"/>
      <c r="IC16" s="136"/>
      <c r="ID16" s="136"/>
      <c r="IE16" s="136"/>
      <c r="IF16" s="136"/>
      <c r="IG16" s="136"/>
      <c r="IH16" s="136"/>
      <c r="II16" s="136"/>
      <c r="IJ16" s="136"/>
      <c r="IK16" s="136"/>
      <c r="IL16" s="136"/>
      <c r="IM16" s="136"/>
      <c r="IN16" s="136"/>
      <c r="IO16" s="136"/>
      <c r="IP16" s="136"/>
      <c r="IQ16" s="136"/>
      <c r="IR16" s="136"/>
      <c r="IS16" s="136"/>
      <c r="IT16" s="136"/>
    </row>
    <row r="17" s="125" customFormat="1" ht="12" hidden="1" spans="1:254">
      <c r="A17" s="131">
        <v>11305009</v>
      </c>
      <c r="B17" s="131" t="s">
        <v>81</v>
      </c>
      <c r="C17" s="131">
        <v>84</v>
      </c>
      <c r="D17" s="131">
        <v>93</v>
      </c>
      <c r="E17" s="131">
        <v>90</v>
      </c>
      <c r="F17" s="131"/>
      <c r="G17" s="131"/>
      <c r="H17" s="131"/>
      <c r="I17" s="131"/>
      <c r="J17" s="131">
        <f>SUM(C17+D17+E17)/3*30%</f>
        <v>26.7</v>
      </c>
      <c r="K17" s="131"/>
      <c r="L17" s="131"/>
      <c r="M17" s="131"/>
      <c r="N17" s="131"/>
      <c r="O17" s="131" t="s">
        <v>82</v>
      </c>
      <c r="P17" s="131">
        <v>5</v>
      </c>
      <c r="Q17" s="131"/>
      <c r="R17" s="136"/>
      <c r="S17" s="136">
        <f t="shared" si="0"/>
        <v>31.7</v>
      </c>
      <c r="T17" s="131">
        <v>16</v>
      </c>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6"/>
      <c r="EL17" s="136"/>
      <c r="EM17" s="136"/>
      <c r="EN17" s="136"/>
      <c r="EO17" s="136"/>
      <c r="EP17" s="136"/>
      <c r="EQ17" s="136"/>
      <c r="ER17" s="136"/>
      <c r="ES17" s="136"/>
      <c r="ET17" s="136"/>
      <c r="EU17" s="136"/>
      <c r="EV17" s="136"/>
      <c r="EW17" s="136"/>
      <c r="EX17" s="136"/>
      <c r="EY17" s="136"/>
      <c r="EZ17" s="136"/>
      <c r="FA17" s="136"/>
      <c r="FB17" s="136"/>
      <c r="FC17" s="136"/>
      <c r="FD17" s="136"/>
      <c r="FE17" s="136"/>
      <c r="FF17" s="136"/>
      <c r="FG17" s="136"/>
      <c r="FH17" s="136"/>
      <c r="FI17" s="136"/>
      <c r="FJ17" s="136"/>
      <c r="FK17" s="136"/>
      <c r="FL17" s="136"/>
      <c r="FM17" s="136"/>
      <c r="FN17" s="136"/>
      <c r="FO17" s="136"/>
      <c r="FP17" s="136"/>
      <c r="FQ17" s="136"/>
      <c r="FR17" s="136"/>
      <c r="FS17" s="136"/>
      <c r="FT17" s="136"/>
      <c r="FU17" s="136"/>
      <c r="FV17" s="136"/>
      <c r="FW17" s="136"/>
      <c r="FX17" s="136"/>
      <c r="FY17" s="136"/>
      <c r="FZ17" s="136"/>
      <c r="GA17" s="136"/>
      <c r="GB17" s="136"/>
      <c r="GC17" s="136"/>
      <c r="GD17" s="136"/>
      <c r="GE17" s="136"/>
      <c r="GF17" s="136"/>
      <c r="GG17" s="136"/>
      <c r="GH17" s="136"/>
      <c r="GI17" s="136"/>
      <c r="GJ17" s="136"/>
      <c r="GK17" s="136"/>
      <c r="GL17" s="136"/>
      <c r="GM17" s="136"/>
      <c r="GN17" s="136"/>
      <c r="GO17" s="136"/>
      <c r="GP17" s="136"/>
      <c r="GQ17" s="136"/>
      <c r="GR17" s="136"/>
      <c r="GS17" s="136"/>
      <c r="GT17" s="136"/>
      <c r="GU17" s="136"/>
      <c r="GV17" s="136"/>
      <c r="GW17" s="136"/>
      <c r="GX17" s="136"/>
      <c r="GY17" s="136"/>
      <c r="GZ17" s="136"/>
      <c r="HA17" s="136"/>
      <c r="HB17" s="136"/>
      <c r="HC17" s="136"/>
      <c r="HD17" s="136"/>
      <c r="HE17" s="136"/>
      <c r="HF17" s="136"/>
      <c r="HG17" s="136"/>
      <c r="HH17" s="136"/>
      <c r="HI17" s="136"/>
      <c r="HJ17" s="136"/>
      <c r="HK17" s="136"/>
      <c r="HL17" s="136"/>
      <c r="HM17" s="136"/>
      <c r="HN17" s="136"/>
      <c r="HO17" s="136"/>
      <c r="HP17" s="136"/>
      <c r="HQ17" s="136"/>
      <c r="HR17" s="136"/>
      <c r="HS17" s="136"/>
      <c r="HT17" s="136"/>
      <c r="HU17" s="136"/>
      <c r="HV17" s="136"/>
      <c r="HW17" s="136"/>
      <c r="HX17" s="136"/>
      <c r="HY17" s="136"/>
      <c r="HZ17" s="136"/>
      <c r="IA17" s="136"/>
      <c r="IB17" s="136"/>
      <c r="IC17" s="136"/>
      <c r="ID17" s="136"/>
      <c r="IE17" s="136"/>
      <c r="IF17" s="136"/>
      <c r="IG17" s="136"/>
      <c r="IH17" s="136"/>
      <c r="II17" s="136"/>
      <c r="IJ17" s="136"/>
      <c r="IK17" s="136"/>
      <c r="IL17" s="136"/>
      <c r="IM17" s="136"/>
      <c r="IN17" s="136"/>
      <c r="IO17" s="136"/>
      <c r="IP17" s="136"/>
      <c r="IQ17" s="136"/>
      <c r="IR17" s="136"/>
      <c r="IS17" s="136"/>
      <c r="IT17" s="136"/>
    </row>
    <row r="18" hidden="1"/>
    <row r="19" hidden="1"/>
    <row r="20" hidden="1"/>
    <row r="21" hidden="1"/>
    <row r="22" hidden="1"/>
    <row r="23" hidden="1"/>
    <row r="24" hidden="1"/>
    <row r="25" hidden="1"/>
    <row r="26" hidden="1"/>
    <row r="27" hidden="1"/>
    <row r="28" hidden="1"/>
    <row r="29" hidden="1"/>
    <row r="30" hidden="1"/>
    <row r="31" hidden="1"/>
    <row r="32"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sheetData>
  <autoFilter ref="A2:IV17">
    <extLst/>
  </autoFilter>
  <mergeCells count="1">
    <mergeCell ref="A1:T1"/>
  </mergeCells>
  <pageMargins left="0.75" right="0.75" top="0.98" bottom="0.98" header="0.51" footer="0.51"/>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C26"/>
  <sheetViews>
    <sheetView zoomScale="85" zoomScaleNormal="85" workbookViewId="0">
      <selection activeCell="D5" sqref="D5"/>
    </sheetView>
  </sheetViews>
  <sheetFormatPr defaultColWidth="8.66666666666667" defaultRowHeight="15"/>
  <cols>
    <col min="1" max="2" width="10.3333333333333" style="8" customWidth="1"/>
    <col min="3" max="3" width="59.5" style="108" customWidth="1"/>
    <col min="4" max="4" width="23.3333333333333" style="108" customWidth="1"/>
    <col min="5" max="5" width="13.3333333333333" style="8" customWidth="1"/>
    <col min="6" max="6" width="24.3333333333333" style="8" customWidth="1"/>
    <col min="7" max="7" width="11.1666666666667" style="8" customWidth="1"/>
    <col min="8" max="9" width="10.3333333333333" style="8" customWidth="1"/>
    <col min="10" max="32" width="9" style="8" customWidth="1"/>
    <col min="33" max="16384" width="8.66666666666667" style="8"/>
  </cols>
  <sheetData>
    <row r="1" s="106" customFormat="1" ht="45" customHeight="1" spans="1:237">
      <c r="A1" s="109" t="s">
        <v>83</v>
      </c>
      <c r="B1" s="109"/>
      <c r="C1" s="110"/>
      <c r="D1" s="110"/>
      <c r="E1" s="109"/>
      <c r="F1" s="109"/>
      <c r="G1" s="109"/>
      <c r="H1" s="109"/>
      <c r="I1" s="109"/>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7"/>
      <c r="DV1" s="77"/>
      <c r="DW1" s="77"/>
      <c r="DX1" s="77"/>
      <c r="DY1" s="77"/>
      <c r="DZ1" s="77"/>
      <c r="EA1" s="77"/>
      <c r="EB1" s="77"/>
      <c r="EC1" s="77"/>
      <c r="ED1" s="77"/>
      <c r="EE1" s="77"/>
      <c r="EF1" s="77"/>
      <c r="EG1" s="77"/>
      <c r="EH1" s="77"/>
      <c r="EI1" s="77"/>
      <c r="EJ1" s="77"/>
      <c r="EK1" s="77"/>
      <c r="EL1" s="77"/>
      <c r="EM1" s="77"/>
      <c r="EN1" s="77"/>
      <c r="EO1" s="77"/>
      <c r="EP1" s="77"/>
      <c r="EQ1" s="77"/>
      <c r="ER1" s="77"/>
      <c r="ES1" s="77"/>
      <c r="ET1" s="77"/>
      <c r="EU1" s="77"/>
      <c r="EV1" s="77"/>
      <c r="EW1" s="77"/>
      <c r="EX1" s="77"/>
      <c r="EY1" s="77"/>
      <c r="EZ1" s="77"/>
      <c r="FA1" s="77"/>
      <c r="FB1" s="77"/>
      <c r="FC1" s="77"/>
      <c r="FD1" s="77"/>
      <c r="FE1" s="77"/>
      <c r="FF1" s="77"/>
      <c r="FG1" s="77"/>
      <c r="FH1" s="77"/>
      <c r="FI1" s="77"/>
      <c r="FJ1" s="77"/>
      <c r="FK1" s="77"/>
      <c r="FL1" s="77"/>
      <c r="FM1" s="77"/>
      <c r="FN1" s="77"/>
      <c r="FO1" s="77"/>
      <c r="FP1" s="77"/>
      <c r="FQ1" s="77"/>
      <c r="FR1" s="77"/>
      <c r="FS1" s="77"/>
      <c r="FT1" s="77"/>
      <c r="FU1" s="77"/>
      <c r="FV1" s="77"/>
      <c r="FW1" s="77"/>
      <c r="FX1" s="77"/>
      <c r="FY1" s="77"/>
      <c r="FZ1" s="77"/>
      <c r="GA1" s="77"/>
      <c r="GB1" s="77"/>
      <c r="GC1" s="77"/>
      <c r="GD1" s="77"/>
      <c r="GE1" s="77"/>
      <c r="GF1" s="77"/>
      <c r="GG1" s="77"/>
      <c r="GH1" s="77"/>
      <c r="GI1" s="77"/>
      <c r="GJ1" s="77"/>
      <c r="GK1" s="77"/>
      <c r="GL1" s="77"/>
      <c r="GM1" s="77"/>
      <c r="GN1" s="77"/>
      <c r="GO1" s="77"/>
      <c r="GP1" s="77"/>
      <c r="GQ1" s="77"/>
      <c r="GR1" s="77"/>
      <c r="GS1" s="77"/>
      <c r="GT1" s="77"/>
      <c r="GU1" s="77"/>
      <c r="GV1" s="77"/>
      <c r="GW1" s="77"/>
      <c r="GX1" s="77"/>
      <c r="GY1" s="77"/>
      <c r="GZ1" s="77"/>
      <c r="HA1" s="77"/>
      <c r="HB1" s="77"/>
      <c r="HC1" s="77"/>
      <c r="HD1" s="77"/>
      <c r="HE1" s="77"/>
      <c r="HF1" s="77"/>
      <c r="HG1" s="77"/>
      <c r="HH1" s="77"/>
      <c r="HI1" s="77"/>
      <c r="HJ1" s="77"/>
      <c r="HK1" s="77"/>
      <c r="HL1" s="77"/>
      <c r="HM1" s="77"/>
      <c r="HN1" s="77"/>
      <c r="HO1" s="77"/>
      <c r="HP1" s="77"/>
      <c r="HQ1" s="77"/>
      <c r="HR1" s="77"/>
      <c r="HS1" s="77"/>
      <c r="HT1" s="77"/>
      <c r="HU1" s="77"/>
      <c r="HV1" s="77"/>
      <c r="HW1" s="77"/>
      <c r="HX1" s="77"/>
      <c r="HY1" s="77"/>
      <c r="HZ1" s="77"/>
      <c r="IA1" s="77"/>
      <c r="IB1" s="77"/>
      <c r="IC1" s="77"/>
    </row>
    <row r="2" s="107" customFormat="1" ht="34" customHeight="1" spans="1:9">
      <c r="A2" s="111" t="s">
        <v>84</v>
      </c>
      <c r="B2" s="112"/>
      <c r="C2" s="113"/>
      <c r="D2" s="113"/>
      <c r="E2" s="112"/>
      <c r="F2" s="112"/>
      <c r="G2" s="112"/>
      <c r="H2" s="112"/>
      <c r="I2" s="124"/>
    </row>
    <row r="3" s="107" customFormat="1" ht="54" customHeight="1" spans="1:9">
      <c r="A3" s="27" t="s">
        <v>85</v>
      </c>
      <c r="B3" s="27" t="s">
        <v>1</v>
      </c>
      <c r="C3" s="114" t="s">
        <v>86</v>
      </c>
      <c r="D3" s="114" t="s">
        <v>87</v>
      </c>
      <c r="E3" s="29" t="s">
        <v>88</v>
      </c>
      <c r="F3" s="29" t="s">
        <v>89</v>
      </c>
      <c r="G3" s="29" t="s">
        <v>90</v>
      </c>
      <c r="H3" s="29" t="s">
        <v>91</v>
      </c>
      <c r="I3" s="29" t="s">
        <v>20</v>
      </c>
    </row>
    <row r="4" s="107" customFormat="1" ht="304" customHeight="1" spans="1:9">
      <c r="A4" s="115">
        <v>1</v>
      </c>
      <c r="B4" s="116">
        <v>12005022</v>
      </c>
      <c r="C4" s="31" t="s">
        <v>92</v>
      </c>
      <c r="D4" s="31" t="s">
        <v>93</v>
      </c>
      <c r="E4" s="30">
        <v>106</v>
      </c>
      <c r="F4" s="31" t="s">
        <v>94</v>
      </c>
      <c r="G4" s="30">
        <v>14</v>
      </c>
      <c r="H4" s="30">
        <f>E4+G4</f>
        <v>120</v>
      </c>
      <c r="I4" s="115">
        <v>1</v>
      </c>
    </row>
    <row r="5" s="107" customFormat="1" ht="246" customHeight="1" spans="1:9">
      <c r="A5" s="115">
        <v>2</v>
      </c>
      <c r="B5" s="116">
        <v>12005007</v>
      </c>
      <c r="C5" s="31" t="s">
        <v>95</v>
      </c>
      <c r="D5" s="31" t="s">
        <v>96</v>
      </c>
      <c r="E5" s="30">
        <v>86.8</v>
      </c>
      <c r="F5" s="31" t="s">
        <v>97</v>
      </c>
      <c r="G5" s="30">
        <v>17</v>
      </c>
      <c r="H5" s="30">
        <v>103.8</v>
      </c>
      <c r="I5" s="115">
        <v>2</v>
      </c>
    </row>
    <row r="6" s="107" customFormat="1" ht="309" customHeight="1" spans="1:9">
      <c r="A6" s="115">
        <v>3</v>
      </c>
      <c r="B6" s="116">
        <v>12005003</v>
      </c>
      <c r="C6" s="31" t="s">
        <v>98</v>
      </c>
      <c r="D6" s="31" t="s">
        <v>99</v>
      </c>
      <c r="E6" s="30">
        <v>86</v>
      </c>
      <c r="F6" s="31" t="s">
        <v>100</v>
      </c>
      <c r="G6" s="30">
        <v>7</v>
      </c>
      <c r="H6" s="30">
        <v>93</v>
      </c>
      <c r="I6" s="115">
        <v>3</v>
      </c>
    </row>
    <row r="7" s="107" customFormat="1" ht="72" spans="1:9">
      <c r="A7" s="115">
        <v>4</v>
      </c>
      <c r="B7" s="30">
        <v>12005002</v>
      </c>
      <c r="C7" s="31" t="s">
        <v>101</v>
      </c>
      <c r="D7" s="31" t="s">
        <v>102</v>
      </c>
      <c r="E7" s="30">
        <v>50</v>
      </c>
      <c r="F7" s="30"/>
      <c r="G7" s="30"/>
      <c r="H7" s="30">
        <v>50</v>
      </c>
      <c r="I7" s="115">
        <v>4</v>
      </c>
    </row>
    <row r="8" s="107" customFormat="1" ht="132" spans="1:9">
      <c r="A8" s="115">
        <v>5</v>
      </c>
      <c r="B8" s="30">
        <v>12005021</v>
      </c>
      <c r="C8" s="31" t="s">
        <v>103</v>
      </c>
      <c r="D8" s="31" t="s">
        <v>104</v>
      </c>
      <c r="E8" s="30">
        <v>24</v>
      </c>
      <c r="F8" s="31" t="s">
        <v>105</v>
      </c>
      <c r="G8" s="30">
        <v>20</v>
      </c>
      <c r="H8" s="30">
        <f>E8+G8</f>
        <v>44</v>
      </c>
      <c r="I8" s="115">
        <v>5</v>
      </c>
    </row>
    <row r="9" s="107" customFormat="1" ht="84" spans="1:9">
      <c r="A9" s="115">
        <v>6</v>
      </c>
      <c r="B9" s="30">
        <v>12005019</v>
      </c>
      <c r="C9" s="31" t="s">
        <v>106</v>
      </c>
      <c r="D9" s="31" t="s">
        <v>107</v>
      </c>
      <c r="E9" s="30">
        <v>24</v>
      </c>
      <c r="F9" s="31" t="s">
        <v>108</v>
      </c>
      <c r="G9" s="30">
        <v>13</v>
      </c>
      <c r="H9" s="30">
        <v>37</v>
      </c>
      <c r="I9" s="115">
        <v>6</v>
      </c>
    </row>
    <row r="10" s="107" customFormat="1" ht="144" spans="1:9">
      <c r="A10" s="115">
        <v>7</v>
      </c>
      <c r="B10" s="117">
        <v>12005013</v>
      </c>
      <c r="C10" s="91" t="s">
        <v>109</v>
      </c>
      <c r="D10" s="91" t="s">
        <v>110</v>
      </c>
      <c r="E10" s="117">
        <v>30</v>
      </c>
      <c r="F10" s="91" t="s">
        <v>111</v>
      </c>
      <c r="G10" s="117">
        <v>6.5</v>
      </c>
      <c r="H10" s="117">
        <v>36.5</v>
      </c>
      <c r="I10" s="115">
        <v>7</v>
      </c>
    </row>
    <row r="11" s="107" customFormat="1" ht="84" spans="1:9">
      <c r="A11" s="115">
        <v>8</v>
      </c>
      <c r="B11" s="118">
        <v>12005017</v>
      </c>
      <c r="C11" s="91" t="s">
        <v>112</v>
      </c>
      <c r="D11" s="91" t="s">
        <v>113</v>
      </c>
      <c r="E11" s="118">
        <v>27</v>
      </c>
      <c r="F11" s="91" t="s">
        <v>114</v>
      </c>
      <c r="G11" s="117">
        <v>1.5</v>
      </c>
      <c r="H11" s="118">
        <v>28.5</v>
      </c>
      <c r="I11" s="115">
        <v>8</v>
      </c>
    </row>
    <row r="12" s="107" customFormat="1" ht="84" spans="1:9">
      <c r="A12" s="115">
        <v>9</v>
      </c>
      <c r="B12" s="118">
        <v>12005015</v>
      </c>
      <c r="C12" s="91" t="s">
        <v>115</v>
      </c>
      <c r="D12" s="91" t="s">
        <v>116</v>
      </c>
      <c r="E12" s="117">
        <v>26</v>
      </c>
      <c r="F12" s="91" t="s">
        <v>117</v>
      </c>
      <c r="G12" s="117">
        <v>1.5</v>
      </c>
      <c r="H12" s="117">
        <f>E12+G12</f>
        <v>27.5</v>
      </c>
      <c r="I12" s="115">
        <v>9</v>
      </c>
    </row>
    <row r="13" s="107" customFormat="1" ht="24" spans="1:9">
      <c r="A13" s="115">
        <v>10</v>
      </c>
      <c r="B13" s="117">
        <v>12005001</v>
      </c>
      <c r="C13" s="91" t="s">
        <v>118</v>
      </c>
      <c r="D13" s="91" t="s">
        <v>119</v>
      </c>
      <c r="E13" s="117">
        <v>16</v>
      </c>
      <c r="F13" s="91" t="s">
        <v>120</v>
      </c>
      <c r="G13" s="117">
        <v>8</v>
      </c>
      <c r="H13" s="117">
        <f>E13+G13</f>
        <v>24</v>
      </c>
      <c r="I13" s="115">
        <v>10</v>
      </c>
    </row>
    <row r="14" s="107" customFormat="1" ht="36" spans="1:9">
      <c r="A14" s="115">
        <v>11</v>
      </c>
      <c r="B14" s="39">
        <v>12005025</v>
      </c>
      <c r="C14" s="31" t="s">
        <v>121</v>
      </c>
      <c r="D14" s="31" t="s">
        <v>122</v>
      </c>
      <c r="E14" s="30" t="s">
        <v>123</v>
      </c>
      <c r="F14" s="30"/>
      <c r="G14" s="30"/>
      <c r="H14" s="30">
        <v>16</v>
      </c>
      <c r="I14" s="115">
        <v>11</v>
      </c>
    </row>
    <row r="15" s="107" customFormat="1" ht="150" customHeight="1" spans="1:9">
      <c r="A15" s="115">
        <v>12</v>
      </c>
      <c r="B15" s="30">
        <v>12005008</v>
      </c>
      <c r="C15" s="31" t="s">
        <v>124</v>
      </c>
      <c r="D15" s="31" t="s">
        <v>125</v>
      </c>
      <c r="E15" s="30">
        <v>4</v>
      </c>
      <c r="F15" s="31" t="s">
        <v>126</v>
      </c>
      <c r="G15" s="30">
        <v>10.5</v>
      </c>
      <c r="H15" s="30">
        <v>14.5</v>
      </c>
      <c r="I15" s="115">
        <v>12</v>
      </c>
    </row>
    <row r="16" s="107" customFormat="1" ht="48" spans="1:9">
      <c r="A16" s="30">
        <v>13</v>
      </c>
      <c r="B16" s="30">
        <v>12005024</v>
      </c>
      <c r="C16" s="31" t="s">
        <v>127</v>
      </c>
      <c r="D16" s="31" t="s">
        <v>128</v>
      </c>
      <c r="E16" s="30">
        <v>8</v>
      </c>
      <c r="F16" s="31" t="s">
        <v>129</v>
      </c>
      <c r="G16" s="62">
        <v>6.5</v>
      </c>
      <c r="H16" s="62">
        <v>14.5</v>
      </c>
      <c r="I16" s="30">
        <v>12</v>
      </c>
    </row>
    <row r="17" s="107" customFormat="1" ht="18.75" customHeight="1" spans="1:9">
      <c r="A17" s="119"/>
      <c r="B17" s="119"/>
      <c r="C17" s="120"/>
      <c r="D17" s="120"/>
      <c r="E17" s="119"/>
      <c r="F17" s="119"/>
      <c r="G17" s="119"/>
      <c r="H17" s="119"/>
      <c r="I17" s="119"/>
    </row>
    <row r="18" s="107" customFormat="1" ht="18.75" customHeight="1" spans="1:9">
      <c r="A18" s="119"/>
      <c r="B18" s="119"/>
      <c r="C18" s="120"/>
      <c r="D18" s="120"/>
      <c r="E18" s="119"/>
      <c r="F18" s="119"/>
      <c r="G18" s="119"/>
      <c r="H18" s="119"/>
      <c r="I18" s="119"/>
    </row>
    <row r="19" s="107" customFormat="1" ht="18.75" customHeight="1" spans="1:9">
      <c r="A19" s="119"/>
      <c r="B19" s="119"/>
      <c r="C19" s="120"/>
      <c r="D19" s="120"/>
      <c r="E19" s="119"/>
      <c r="F19" s="119"/>
      <c r="G19" s="119"/>
      <c r="H19" s="119"/>
      <c r="I19" s="119"/>
    </row>
    <row r="20" s="107" customFormat="1" ht="46" customHeight="1" spans="1:9">
      <c r="A20" s="121" t="s">
        <v>130</v>
      </c>
      <c r="B20" s="121"/>
      <c r="C20" s="122"/>
      <c r="D20" s="122"/>
      <c r="E20" s="121"/>
      <c r="F20" s="121"/>
      <c r="G20" s="121"/>
      <c r="H20" s="121"/>
      <c r="I20" s="121"/>
    </row>
    <row r="21" s="106" customFormat="1" ht="36" customHeight="1" spans="1:9">
      <c r="A21" s="27" t="s">
        <v>85</v>
      </c>
      <c r="B21" s="27" t="s">
        <v>1</v>
      </c>
      <c r="C21" s="114" t="s">
        <v>86</v>
      </c>
      <c r="D21" s="114" t="s">
        <v>87</v>
      </c>
      <c r="E21" s="29" t="s">
        <v>88</v>
      </c>
      <c r="F21" s="29" t="s">
        <v>89</v>
      </c>
      <c r="G21" s="29" t="s">
        <v>90</v>
      </c>
      <c r="H21" s="29" t="s">
        <v>91</v>
      </c>
      <c r="I21" s="29" t="s">
        <v>20</v>
      </c>
    </row>
    <row r="22" s="106" customFormat="1" ht="139" customHeight="1" spans="1:9">
      <c r="A22" s="115">
        <v>1</v>
      </c>
      <c r="B22" s="30" t="s">
        <v>131</v>
      </c>
      <c r="C22" s="31" t="s">
        <v>132</v>
      </c>
      <c r="D22" s="31" t="s">
        <v>133</v>
      </c>
      <c r="E22" s="30" t="s">
        <v>134</v>
      </c>
      <c r="F22" s="30"/>
      <c r="G22" s="30">
        <v>0</v>
      </c>
      <c r="H22" s="30">
        <v>56</v>
      </c>
      <c r="I22" s="115">
        <v>1</v>
      </c>
    </row>
    <row r="23" ht="292" customHeight="1" spans="1:9">
      <c r="A23" s="115">
        <v>2</v>
      </c>
      <c r="B23" s="123">
        <v>11905021</v>
      </c>
      <c r="C23" s="31" t="s">
        <v>135</v>
      </c>
      <c r="D23" s="31" t="s">
        <v>136</v>
      </c>
      <c r="E23" s="30">
        <v>40</v>
      </c>
      <c r="F23" s="31" t="s">
        <v>137</v>
      </c>
      <c r="G23" s="30">
        <v>11</v>
      </c>
      <c r="H23" s="30">
        <v>51</v>
      </c>
      <c r="I23" s="115">
        <v>2</v>
      </c>
    </row>
    <row r="24" ht="196" customHeight="1" spans="1:9">
      <c r="A24" s="115">
        <v>3</v>
      </c>
      <c r="B24" s="62">
        <v>11905012</v>
      </c>
      <c r="C24" s="91" t="s">
        <v>138</v>
      </c>
      <c r="D24" s="31" t="s">
        <v>139</v>
      </c>
      <c r="E24" s="30">
        <v>46</v>
      </c>
      <c r="F24" s="31" t="s">
        <v>140</v>
      </c>
      <c r="G24" s="30">
        <v>1</v>
      </c>
      <c r="H24" s="30">
        <v>47</v>
      </c>
      <c r="I24" s="115">
        <v>3</v>
      </c>
    </row>
    <row r="25" ht="90" customHeight="1" spans="1:9">
      <c r="A25" s="115">
        <v>4</v>
      </c>
      <c r="B25" s="117">
        <v>11905009</v>
      </c>
      <c r="C25" s="91" t="s">
        <v>141</v>
      </c>
      <c r="D25" s="91" t="s">
        <v>142</v>
      </c>
      <c r="E25" s="117">
        <v>12</v>
      </c>
      <c r="F25" s="91" t="s">
        <v>143</v>
      </c>
      <c r="G25" s="117">
        <v>12</v>
      </c>
      <c r="H25" s="117">
        <v>24</v>
      </c>
      <c r="I25" s="115">
        <v>4</v>
      </c>
    </row>
    <row r="26" ht="95.25" customHeight="1" spans="1:9">
      <c r="A26" s="115">
        <v>5</v>
      </c>
      <c r="B26" s="30">
        <v>11905005</v>
      </c>
      <c r="C26" s="31" t="s">
        <v>144</v>
      </c>
      <c r="D26" s="31" t="s">
        <v>145</v>
      </c>
      <c r="E26" s="30">
        <v>14.4</v>
      </c>
      <c r="F26" s="30"/>
      <c r="G26" s="30"/>
      <c r="H26" s="30">
        <f>E26+G26</f>
        <v>14.4</v>
      </c>
      <c r="I26" s="115">
        <v>5</v>
      </c>
    </row>
  </sheetData>
  <autoFilter ref="A21:I26">
    <sortState ref="A21:I26">
      <sortCondition ref="H17:H24" descending="1"/>
    </sortState>
    <extLst/>
  </autoFilter>
  <mergeCells count="3">
    <mergeCell ref="A1:I1"/>
    <mergeCell ref="A2:I2"/>
    <mergeCell ref="A20:I20"/>
  </mergeCells>
  <pageMargins left="0.75" right="0.75" top="0.98" bottom="0.98" header="0.51" footer="0.51"/>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K67"/>
  <sheetViews>
    <sheetView zoomScale="70" zoomScaleNormal="70" workbookViewId="0">
      <selection activeCell="D56" sqref="D56"/>
    </sheetView>
  </sheetViews>
  <sheetFormatPr defaultColWidth="8.66666666666667" defaultRowHeight="15"/>
  <cols>
    <col min="1" max="2" width="10.3333333333333" style="5" customWidth="1"/>
    <col min="3" max="3" width="81.3333333333333" style="5" customWidth="1"/>
    <col min="4" max="4" width="20.5" style="5" customWidth="1"/>
    <col min="5" max="5" width="13.3333333333333" style="5" customWidth="1"/>
    <col min="6" max="6" width="28.5" style="5" customWidth="1"/>
    <col min="7" max="7" width="11.1666666666667" style="5" customWidth="1"/>
    <col min="8" max="8" width="4.83333333333333" style="5" customWidth="1"/>
    <col min="9" max="9" width="8" style="5" customWidth="1"/>
    <col min="10" max="16384" width="8.66666666666667" style="5"/>
  </cols>
  <sheetData>
    <row r="1" s="3" customFormat="1" ht="45" customHeight="1" spans="1:201">
      <c r="A1" s="24" t="s">
        <v>146</v>
      </c>
      <c r="B1" s="24"/>
      <c r="C1" s="24"/>
      <c r="D1" s="24"/>
      <c r="E1" s="24"/>
      <c r="F1" s="24"/>
      <c r="G1" s="24"/>
      <c r="H1" s="24"/>
      <c r="I1" s="24"/>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row>
    <row r="2" s="3" customFormat="1" ht="45" customHeight="1" spans="1:9">
      <c r="A2" s="40" t="s">
        <v>147</v>
      </c>
      <c r="B2" s="41"/>
      <c r="C2" s="41"/>
      <c r="D2" s="41"/>
      <c r="E2" s="41"/>
      <c r="F2" s="41"/>
      <c r="G2" s="41"/>
      <c r="H2" s="41"/>
      <c r="I2" s="74"/>
    </row>
    <row r="3" s="3" customFormat="1" ht="53" customHeight="1" spans="1:9">
      <c r="A3" s="27" t="s">
        <v>85</v>
      </c>
      <c r="B3" s="27" t="s">
        <v>1</v>
      </c>
      <c r="C3" s="29" t="s">
        <v>86</v>
      </c>
      <c r="D3" s="29" t="s">
        <v>148</v>
      </c>
      <c r="E3" s="29" t="s">
        <v>88</v>
      </c>
      <c r="F3" s="29" t="s">
        <v>89</v>
      </c>
      <c r="G3" s="29" t="s">
        <v>90</v>
      </c>
      <c r="H3" s="29" t="s">
        <v>91</v>
      </c>
      <c r="I3" s="29" t="s">
        <v>20</v>
      </c>
    </row>
    <row r="4" ht="370" customHeight="1" spans="1:9">
      <c r="A4" s="90">
        <v>1</v>
      </c>
      <c r="B4" s="30">
        <v>12246015</v>
      </c>
      <c r="C4" s="91" t="s">
        <v>149</v>
      </c>
      <c r="D4" s="31" t="s">
        <v>150</v>
      </c>
      <c r="E4" s="30">
        <v>116.8</v>
      </c>
      <c r="F4" s="31" t="s">
        <v>151</v>
      </c>
      <c r="G4" s="30">
        <v>5</v>
      </c>
      <c r="H4" s="30">
        <f>E4+G4</f>
        <v>121.8</v>
      </c>
      <c r="I4" s="30">
        <v>1</v>
      </c>
    </row>
    <row r="5" ht="122.1" customHeight="1" spans="1:9">
      <c r="A5" s="90">
        <v>2</v>
      </c>
      <c r="B5" s="39">
        <v>22005038</v>
      </c>
      <c r="C5" s="91" t="s">
        <v>152</v>
      </c>
      <c r="D5" s="31" t="s">
        <v>153</v>
      </c>
      <c r="E5" s="30">
        <v>54</v>
      </c>
      <c r="F5" s="31" t="s">
        <v>154</v>
      </c>
      <c r="G5" s="30">
        <v>17.5</v>
      </c>
      <c r="H5" s="30">
        <f>E5+G5</f>
        <v>71.5</v>
      </c>
      <c r="I5" s="30">
        <v>2</v>
      </c>
    </row>
    <row r="6" ht="135.3" customHeight="1" spans="1:9">
      <c r="A6" s="90">
        <v>3</v>
      </c>
      <c r="B6" s="30">
        <v>12246028</v>
      </c>
      <c r="C6" s="31" t="s">
        <v>155</v>
      </c>
      <c r="D6" s="31" t="s">
        <v>156</v>
      </c>
      <c r="E6" s="30">
        <v>26</v>
      </c>
      <c r="F6" s="31" t="s">
        <v>157</v>
      </c>
      <c r="G6" s="30">
        <v>16.5</v>
      </c>
      <c r="H6" s="30">
        <v>42.5</v>
      </c>
      <c r="I6" s="30">
        <v>3</v>
      </c>
    </row>
    <row r="7" ht="221.4" customHeight="1" spans="1:9">
      <c r="A7" s="90">
        <v>4</v>
      </c>
      <c r="B7" s="30">
        <v>12246029</v>
      </c>
      <c r="C7" s="31" t="s">
        <v>158</v>
      </c>
      <c r="D7" s="31" t="s">
        <v>159</v>
      </c>
      <c r="E7" s="30">
        <v>32</v>
      </c>
      <c r="F7" s="31" t="s">
        <v>160</v>
      </c>
      <c r="G7" s="30">
        <v>9</v>
      </c>
      <c r="H7" s="30">
        <v>41</v>
      </c>
      <c r="I7" s="30">
        <v>4</v>
      </c>
    </row>
    <row r="8" ht="73.8" customHeight="1" spans="1:9">
      <c r="A8" s="90">
        <v>5</v>
      </c>
      <c r="B8" s="30">
        <v>22005039</v>
      </c>
      <c r="C8" s="31" t="s">
        <v>161</v>
      </c>
      <c r="D8" s="31" t="s">
        <v>162</v>
      </c>
      <c r="E8" s="30">
        <v>12</v>
      </c>
      <c r="F8" s="31" t="s">
        <v>163</v>
      </c>
      <c r="G8" s="30">
        <v>20</v>
      </c>
      <c r="H8" s="30">
        <v>32</v>
      </c>
      <c r="I8" s="30">
        <v>5</v>
      </c>
    </row>
    <row r="9" ht="135.3" customHeight="1" spans="1:9">
      <c r="A9" s="90">
        <v>6</v>
      </c>
      <c r="B9" s="30">
        <v>22005047</v>
      </c>
      <c r="C9" s="31" t="s">
        <v>164</v>
      </c>
      <c r="D9" s="31" t="s">
        <v>162</v>
      </c>
      <c r="E9" s="30">
        <v>12</v>
      </c>
      <c r="F9" s="31" t="s">
        <v>165</v>
      </c>
      <c r="G9" s="30" t="s">
        <v>166</v>
      </c>
      <c r="H9" s="30">
        <v>32</v>
      </c>
      <c r="I9" s="30">
        <v>5</v>
      </c>
    </row>
    <row r="10" ht="61.5" customHeight="1" spans="1:9">
      <c r="A10" s="90">
        <v>7</v>
      </c>
      <c r="B10" s="30">
        <v>22005037</v>
      </c>
      <c r="C10" s="31" t="s">
        <v>167</v>
      </c>
      <c r="D10" s="31" t="s">
        <v>168</v>
      </c>
      <c r="E10" s="30">
        <v>15</v>
      </c>
      <c r="F10" s="31" t="s">
        <v>169</v>
      </c>
      <c r="G10" s="30">
        <v>15.5</v>
      </c>
      <c r="H10" s="30">
        <v>30.5</v>
      </c>
      <c r="I10" s="30">
        <v>7</v>
      </c>
    </row>
    <row r="11" ht="49.2" customHeight="1" spans="1:9">
      <c r="A11" s="90">
        <v>8</v>
      </c>
      <c r="B11" s="39">
        <v>22005049</v>
      </c>
      <c r="C11" s="31" t="s">
        <v>170</v>
      </c>
      <c r="D11" s="31" t="s">
        <v>171</v>
      </c>
      <c r="E11" s="30">
        <f>16</f>
        <v>16</v>
      </c>
      <c r="F11" s="31" t="s">
        <v>172</v>
      </c>
      <c r="G11" s="30" t="s">
        <v>173</v>
      </c>
      <c r="H11" s="30">
        <v>27.5</v>
      </c>
      <c r="I11" s="30">
        <v>8</v>
      </c>
    </row>
    <row r="12" ht="61.5" customHeight="1" spans="1:9">
      <c r="A12" s="90">
        <v>9</v>
      </c>
      <c r="B12" s="30">
        <v>22005034</v>
      </c>
      <c r="C12" s="31" t="s">
        <v>174</v>
      </c>
      <c r="D12" s="31" t="s">
        <v>175</v>
      </c>
      <c r="E12" s="30">
        <v>19</v>
      </c>
      <c r="F12" s="31" t="s">
        <v>176</v>
      </c>
      <c r="G12" s="30">
        <v>7.5</v>
      </c>
      <c r="H12" s="30">
        <v>26.5</v>
      </c>
      <c r="I12" s="30">
        <v>9</v>
      </c>
    </row>
    <row r="13" ht="61.5" customHeight="1" spans="1:9">
      <c r="A13" s="90">
        <v>10</v>
      </c>
      <c r="B13" s="30">
        <v>22005035</v>
      </c>
      <c r="C13" s="31" t="s">
        <v>177</v>
      </c>
      <c r="D13" s="31" t="s">
        <v>178</v>
      </c>
      <c r="E13" s="30">
        <v>16</v>
      </c>
      <c r="F13" s="31" t="s">
        <v>179</v>
      </c>
      <c r="G13" s="30">
        <v>7.5</v>
      </c>
      <c r="H13" s="30">
        <f>E13+G13</f>
        <v>23.5</v>
      </c>
      <c r="I13" s="30">
        <v>10</v>
      </c>
    </row>
    <row r="14" ht="128" customHeight="1" spans="1:9">
      <c r="A14" s="90">
        <v>11</v>
      </c>
      <c r="B14" s="92">
        <v>22005042</v>
      </c>
      <c r="C14" s="31" t="s">
        <v>180</v>
      </c>
      <c r="D14" s="31" t="s">
        <v>181</v>
      </c>
      <c r="E14" s="30">
        <v>0</v>
      </c>
      <c r="F14" s="31" t="s">
        <v>182</v>
      </c>
      <c r="G14" s="30">
        <v>20</v>
      </c>
      <c r="H14" s="30">
        <v>23.2</v>
      </c>
      <c r="I14" s="30">
        <v>11</v>
      </c>
    </row>
    <row r="15" ht="128" customHeight="1" spans="1:9">
      <c r="A15" s="90">
        <v>12</v>
      </c>
      <c r="B15" s="92" t="s">
        <v>183</v>
      </c>
      <c r="C15" s="31" t="s">
        <v>184</v>
      </c>
      <c r="D15" s="31" t="s">
        <v>185</v>
      </c>
      <c r="E15" s="30">
        <v>8</v>
      </c>
      <c r="F15" s="31" t="s">
        <v>186</v>
      </c>
      <c r="G15" s="30">
        <v>14</v>
      </c>
      <c r="H15" s="30">
        <v>22</v>
      </c>
      <c r="I15" s="30">
        <v>12</v>
      </c>
    </row>
    <row r="16" ht="93" customHeight="1" spans="1:9">
      <c r="A16" s="90">
        <v>13</v>
      </c>
      <c r="B16" s="30">
        <v>12246014</v>
      </c>
      <c r="C16" s="31" t="s">
        <v>187</v>
      </c>
      <c r="D16" s="31" t="s">
        <v>188</v>
      </c>
      <c r="E16" s="30">
        <v>16</v>
      </c>
      <c r="F16" s="31" t="s">
        <v>189</v>
      </c>
      <c r="G16" s="30">
        <v>5.5</v>
      </c>
      <c r="H16" s="30">
        <f>E16+G16</f>
        <v>21.5</v>
      </c>
      <c r="I16" s="30">
        <v>13</v>
      </c>
    </row>
    <row r="17" ht="88" customHeight="1" spans="1:9">
      <c r="A17" s="90">
        <v>14</v>
      </c>
      <c r="B17" s="30">
        <v>22005032</v>
      </c>
      <c r="C17" s="31"/>
      <c r="D17" s="31"/>
      <c r="E17" s="30"/>
      <c r="F17" s="31" t="s">
        <v>190</v>
      </c>
      <c r="G17" s="30">
        <v>17.5</v>
      </c>
      <c r="H17" s="30">
        <v>17.5</v>
      </c>
      <c r="I17" s="30">
        <v>14</v>
      </c>
    </row>
    <row r="18" ht="86" customHeight="1" spans="1:9">
      <c r="A18" s="90">
        <v>15</v>
      </c>
      <c r="B18" s="39">
        <v>22005054</v>
      </c>
      <c r="C18" s="31" t="s">
        <v>191</v>
      </c>
      <c r="D18" s="31" t="s">
        <v>192</v>
      </c>
      <c r="E18" s="30">
        <v>16</v>
      </c>
      <c r="F18" s="31" t="s">
        <v>193</v>
      </c>
      <c r="G18" s="30">
        <v>1</v>
      </c>
      <c r="H18" s="30">
        <v>17</v>
      </c>
      <c r="I18" s="30">
        <v>15</v>
      </c>
    </row>
    <row r="19" ht="68" customHeight="1" spans="1:9">
      <c r="A19" s="30">
        <v>16</v>
      </c>
      <c r="B19" s="30">
        <v>22005041</v>
      </c>
      <c r="C19" s="31"/>
      <c r="D19" s="31"/>
      <c r="E19" s="30"/>
      <c r="F19" s="31" t="s">
        <v>194</v>
      </c>
      <c r="G19" s="30">
        <v>14.5</v>
      </c>
      <c r="H19" s="30">
        <v>14.5</v>
      </c>
      <c r="I19" s="30">
        <v>16</v>
      </c>
    </row>
    <row r="20" ht="28" customHeight="1" spans="1:9">
      <c r="A20" s="93"/>
      <c r="B20" s="93"/>
      <c r="C20" s="93"/>
      <c r="D20" s="93"/>
      <c r="E20" s="93"/>
      <c r="F20" s="93"/>
      <c r="G20" s="93"/>
      <c r="H20" s="93"/>
      <c r="I20" s="93"/>
    </row>
    <row r="21" ht="28" customHeight="1" spans="1:9">
      <c r="A21" s="93"/>
      <c r="B21" s="93"/>
      <c r="C21" s="93"/>
      <c r="D21" s="93"/>
      <c r="E21" s="93"/>
      <c r="F21" s="93"/>
      <c r="G21" s="93"/>
      <c r="H21" s="93"/>
      <c r="I21" s="93"/>
    </row>
    <row r="22" ht="28" customHeight="1" spans="1:9">
      <c r="A22" s="93"/>
      <c r="B22" s="93"/>
      <c r="C22" s="93"/>
      <c r="D22" s="93"/>
      <c r="E22" s="93"/>
      <c r="F22" s="93"/>
      <c r="G22" s="93"/>
      <c r="H22" s="93"/>
      <c r="I22" s="93"/>
    </row>
    <row r="23" ht="51" customHeight="1" spans="1:9">
      <c r="A23" s="94" t="s">
        <v>195</v>
      </c>
      <c r="B23" s="94"/>
      <c r="C23" s="94"/>
      <c r="D23" s="94"/>
      <c r="E23" s="94"/>
      <c r="F23" s="94"/>
      <c r="G23" s="94"/>
      <c r="H23" s="94"/>
      <c r="I23" s="94"/>
    </row>
    <row r="24" s="3" customFormat="1" ht="36" customHeight="1" spans="1:9">
      <c r="A24" s="27" t="s">
        <v>85</v>
      </c>
      <c r="B24" s="27" t="s">
        <v>1</v>
      </c>
      <c r="C24" s="29" t="s">
        <v>86</v>
      </c>
      <c r="D24" s="29" t="s">
        <v>148</v>
      </c>
      <c r="E24" s="29" t="s">
        <v>88</v>
      </c>
      <c r="F24" s="29" t="s">
        <v>89</v>
      </c>
      <c r="G24" s="29" t="s">
        <v>90</v>
      </c>
      <c r="H24" s="29" t="s">
        <v>91</v>
      </c>
      <c r="I24" s="29" t="s">
        <v>20</v>
      </c>
    </row>
    <row r="25" s="3" customFormat="1" ht="140" customHeight="1" spans="1:9">
      <c r="A25" s="30">
        <v>1</v>
      </c>
      <c r="B25" s="88">
        <v>22005010</v>
      </c>
      <c r="C25" s="89" t="s">
        <v>196</v>
      </c>
      <c r="D25" s="89" t="s">
        <v>197</v>
      </c>
      <c r="E25" s="88">
        <v>28</v>
      </c>
      <c r="F25" s="89" t="s">
        <v>198</v>
      </c>
      <c r="G25" s="88">
        <v>19.5</v>
      </c>
      <c r="H25" s="88">
        <v>47.5</v>
      </c>
      <c r="I25" s="30">
        <v>1</v>
      </c>
    </row>
    <row r="26" s="3" customFormat="1" ht="140" customHeight="1" spans="1:9">
      <c r="A26" s="30">
        <v>2</v>
      </c>
      <c r="B26" s="88">
        <v>22005011</v>
      </c>
      <c r="C26" s="89" t="s">
        <v>199</v>
      </c>
      <c r="D26" s="89" t="s">
        <v>200</v>
      </c>
      <c r="E26" s="88">
        <v>22</v>
      </c>
      <c r="F26" s="89" t="s">
        <v>201</v>
      </c>
      <c r="G26" s="88">
        <v>20</v>
      </c>
      <c r="H26" s="88">
        <v>42</v>
      </c>
      <c r="I26" s="30">
        <v>2</v>
      </c>
    </row>
    <row r="27" ht="120" spans="1:219">
      <c r="A27" s="30">
        <v>3</v>
      </c>
      <c r="B27" s="95">
        <v>22005012</v>
      </c>
      <c r="C27" s="96" t="s">
        <v>202</v>
      </c>
      <c r="D27" s="97" t="s">
        <v>203</v>
      </c>
      <c r="E27" s="98">
        <v>8</v>
      </c>
      <c r="F27" s="97" t="s">
        <v>204</v>
      </c>
      <c r="G27" s="98">
        <v>20</v>
      </c>
      <c r="H27" s="99">
        <v>28</v>
      </c>
      <c r="I27" s="30">
        <v>3</v>
      </c>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row>
    <row r="28" ht="72" spans="1:9">
      <c r="A28" s="30">
        <v>4</v>
      </c>
      <c r="B28" s="88">
        <v>22005009</v>
      </c>
      <c r="C28" s="89" t="s">
        <v>205</v>
      </c>
      <c r="D28" s="89" t="s">
        <v>206</v>
      </c>
      <c r="E28" s="88">
        <v>8</v>
      </c>
      <c r="F28" s="89" t="s">
        <v>207</v>
      </c>
      <c r="G28" s="88">
        <v>19.5</v>
      </c>
      <c r="H28" s="88">
        <v>27.5</v>
      </c>
      <c r="I28" s="30">
        <v>4</v>
      </c>
    </row>
    <row r="29" ht="48" spans="1:9">
      <c r="A29" s="30">
        <v>5</v>
      </c>
      <c r="B29" s="39">
        <v>22005007</v>
      </c>
      <c r="C29" s="89" t="s">
        <v>208</v>
      </c>
      <c r="D29" s="89" t="s">
        <v>209</v>
      </c>
      <c r="E29" s="88">
        <v>14</v>
      </c>
      <c r="F29" s="89" t="s">
        <v>210</v>
      </c>
      <c r="G29" s="88">
        <v>13</v>
      </c>
      <c r="H29" s="88">
        <v>27</v>
      </c>
      <c r="I29" s="30">
        <v>5</v>
      </c>
    </row>
    <row r="30" ht="60" spans="1:9">
      <c r="A30" s="30">
        <v>6</v>
      </c>
      <c r="B30" s="100">
        <v>22005008</v>
      </c>
      <c r="C30" s="89" t="s">
        <v>211</v>
      </c>
      <c r="D30" s="89" t="s">
        <v>212</v>
      </c>
      <c r="E30" s="100">
        <v>16</v>
      </c>
      <c r="F30" s="89" t="s">
        <v>213</v>
      </c>
      <c r="G30" s="100">
        <v>10.5</v>
      </c>
      <c r="H30" s="100">
        <v>26.5</v>
      </c>
      <c r="I30" s="30">
        <v>6</v>
      </c>
    </row>
    <row r="31" ht="24" spans="1:9">
      <c r="A31" s="30">
        <v>7</v>
      </c>
      <c r="B31" s="100">
        <v>22005013</v>
      </c>
      <c r="C31" s="89" t="s">
        <v>214</v>
      </c>
      <c r="D31" s="101" t="s">
        <v>215</v>
      </c>
      <c r="E31" s="100">
        <v>4</v>
      </c>
      <c r="F31" s="101" t="s">
        <v>216</v>
      </c>
      <c r="G31" s="100">
        <v>10</v>
      </c>
      <c r="H31" s="88">
        <v>14</v>
      </c>
      <c r="I31" s="30">
        <v>7</v>
      </c>
    </row>
    <row r="32" s="3" customFormat="1" ht="62" customHeight="1" spans="1:219">
      <c r="A32" s="30">
        <v>8</v>
      </c>
      <c r="B32" s="88">
        <v>22005004</v>
      </c>
      <c r="C32" s="89"/>
      <c r="D32" s="89"/>
      <c r="E32" s="88"/>
      <c r="F32" s="89" t="s">
        <v>217</v>
      </c>
      <c r="G32" s="88">
        <v>13.5</v>
      </c>
      <c r="H32" s="88">
        <v>13.5</v>
      </c>
      <c r="I32" s="30">
        <v>8</v>
      </c>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row>
    <row r="33" s="3" customFormat="1" ht="35" customHeight="1" spans="1:219">
      <c r="A33" s="30">
        <v>9</v>
      </c>
      <c r="B33" s="100">
        <v>22005001</v>
      </c>
      <c r="C33" s="89" t="s">
        <v>218</v>
      </c>
      <c r="D33" s="89" t="s">
        <v>219</v>
      </c>
      <c r="E33" s="88">
        <v>8</v>
      </c>
      <c r="F33" s="89" t="s">
        <v>220</v>
      </c>
      <c r="G33" s="88">
        <v>1.5</v>
      </c>
      <c r="H33" s="88">
        <v>9.5</v>
      </c>
      <c r="I33" s="30">
        <v>9</v>
      </c>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row>
    <row r="34" s="3" customFormat="1" ht="12" spans="1:9">
      <c r="A34" s="102"/>
      <c r="B34" s="102"/>
      <c r="C34" s="102"/>
      <c r="D34" s="102"/>
      <c r="E34" s="102"/>
      <c r="F34" s="102"/>
      <c r="G34" s="102"/>
      <c r="H34" s="102"/>
      <c r="I34" s="102"/>
    </row>
    <row r="35" s="3" customFormat="1" ht="12" spans="1:9">
      <c r="A35" s="102"/>
      <c r="B35" s="102"/>
      <c r="C35" s="102"/>
      <c r="D35" s="102"/>
      <c r="E35" s="102"/>
      <c r="F35" s="102"/>
      <c r="G35" s="102"/>
      <c r="H35" s="102"/>
      <c r="I35" s="102"/>
    </row>
    <row r="36" s="3" customFormat="1" ht="12" spans="1:9">
      <c r="A36" s="102"/>
      <c r="B36" s="102"/>
      <c r="C36" s="102"/>
      <c r="D36" s="102"/>
      <c r="E36" s="102"/>
      <c r="F36" s="102"/>
      <c r="G36" s="102"/>
      <c r="H36" s="102"/>
      <c r="I36" s="102"/>
    </row>
    <row r="37" s="3" customFormat="1" ht="52" customHeight="1" spans="1:9">
      <c r="A37" s="94" t="s">
        <v>221</v>
      </c>
      <c r="B37" s="94"/>
      <c r="C37" s="94"/>
      <c r="D37" s="94"/>
      <c r="E37" s="94"/>
      <c r="F37" s="94"/>
      <c r="G37" s="94"/>
      <c r="H37" s="94"/>
      <c r="I37" s="94"/>
    </row>
    <row r="38" s="3" customFormat="1" ht="36" customHeight="1" spans="1:9">
      <c r="A38" s="27" t="s">
        <v>85</v>
      </c>
      <c r="B38" s="27" t="s">
        <v>1</v>
      </c>
      <c r="C38" s="29" t="s">
        <v>86</v>
      </c>
      <c r="D38" s="29" t="s">
        <v>148</v>
      </c>
      <c r="E38" s="29" t="s">
        <v>88</v>
      </c>
      <c r="F38" s="29" t="s">
        <v>89</v>
      </c>
      <c r="G38" s="29" t="s">
        <v>90</v>
      </c>
      <c r="H38" s="29" t="s">
        <v>91</v>
      </c>
      <c r="I38" s="29" t="s">
        <v>20</v>
      </c>
    </row>
    <row r="39" ht="188" customHeight="1" spans="1:9">
      <c r="A39" s="62">
        <v>1</v>
      </c>
      <c r="B39" s="30">
        <v>22005027</v>
      </c>
      <c r="C39" s="63" t="s">
        <v>222</v>
      </c>
      <c r="D39" s="31" t="s">
        <v>223</v>
      </c>
      <c r="E39" s="30">
        <v>12</v>
      </c>
      <c r="F39" s="63" t="s">
        <v>224</v>
      </c>
      <c r="G39" s="30">
        <v>20</v>
      </c>
      <c r="H39" s="30">
        <v>32</v>
      </c>
      <c r="I39" s="62">
        <v>1</v>
      </c>
    </row>
    <row r="40" s="3" customFormat="1" ht="178" customHeight="1" spans="1:9">
      <c r="A40" s="62">
        <v>2</v>
      </c>
      <c r="B40" s="30">
        <v>22005024</v>
      </c>
      <c r="C40" s="63" t="s">
        <v>225</v>
      </c>
      <c r="D40" s="31" t="s">
        <v>226</v>
      </c>
      <c r="E40" s="30">
        <v>22</v>
      </c>
      <c r="F40" s="63" t="s">
        <v>227</v>
      </c>
      <c r="G40" s="30">
        <v>7</v>
      </c>
      <c r="H40" s="30">
        <v>29</v>
      </c>
      <c r="I40" s="62">
        <v>2</v>
      </c>
    </row>
    <row r="41" s="3" customFormat="1" ht="240" customHeight="1" spans="1:9">
      <c r="A41" s="62">
        <v>3</v>
      </c>
      <c r="B41" s="30">
        <v>22005029</v>
      </c>
      <c r="C41" s="63" t="s">
        <v>228</v>
      </c>
      <c r="D41" s="31" t="s">
        <v>229</v>
      </c>
      <c r="E41" s="30">
        <v>16</v>
      </c>
      <c r="F41" s="63" t="s">
        <v>230</v>
      </c>
      <c r="G41" s="30" t="s">
        <v>231</v>
      </c>
      <c r="H41" s="30">
        <v>28</v>
      </c>
      <c r="I41" s="62">
        <v>3</v>
      </c>
    </row>
    <row r="42" s="3" customFormat="1" ht="97.5" customHeight="1" spans="1:9">
      <c r="A42" s="62">
        <v>4</v>
      </c>
      <c r="B42" s="39">
        <v>22005018</v>
      </c>
      <c r="C42" s="63" t="s">
        <v>232</v>
      </c>
      <c r="D42" s="31" t="s">
        <v>233</v>
      </c>
      <c r="E42" s="30">
        <v>12</v>
      </c>
      <c r="F42" s="63" t="s">
        <v>234</v>
      </c>
      <c r="G42" s="30">
        <v>12</v>
      </c>
      <c r="H42" s="30">
        <v>24</v>
      </c>
      <c r="I42" s="62">
        <v>4</v>
      </c>
    </row>
    <row r="43" ht="96" spans="1:9">
      <c r="A43" s="62">
        <v>5</v>
      </c>
      <c r="B43" s="39">
        <v>22005017</v>
      </c>
      <c r="C43" s="63" t="s">
        <v>235</v>
      </c>
      <c r="D43" s="31" t="s">
        <v>236</v>
      </c>
      <c r="E43" s="30" t="s">
        <v>237</v>
      </c>
      <c r="F43" s="63" t="s">
        <v>238</v>
      </c>
      <c r="G43" s="30">
        <v>2.5</v>
      </c>
      <c r="H43" s="30">
        <v>22.5</v>
      </c>
      <c r="I43" s="62">
        <v>5</v>
      </c>
    </row>
    <row r="44" ht="70.5" customHeight="1" spans="1:9">
      <c r="A44" s="62">
        <v>6</v>
      </c>
      <c r="B44" s="39">
        <v>22005019</v>
      </c>
      <c r="C44" s="63" t="s">
        <v>239</v>
      </c>
      <c r="D44" s="31" t="s">
        <v>240</v>
      </c>
      <c r="E44" s="30">
        <v>8</v>
      </c>
      <c r="F44" s="63" t="s">
        <v>241</v>
      </c>
      <c r="G44" s="30">
        <v>5</v>
      </c>
      <c r="H44" s="30">
        <v>13</v>
      </c>
      <c r="I44" s="62">
        <v>6</v>
      </c>
    </row>
    <row r="45" ht="70.5" customHeight="1" spans="1:9">
      <c r="A45" s="62">
        <v>7</v>
      </c>
      <c r="B45" s="39">
        <v>22005020</v>
      </c>
      <c r="C45" s="63" t="s">
        <v>242</v>
      </c>
      <c r="D45" s="31" t="s">
        <v>243</v>
      </c>
      <c r="E45" s="30">
        <v>8</v>
      </c>
      <c r="F45" s="63" t="s">
        <v>244</v>
      </c>
      <c r="G45" s="30">
        <v>1</v>
      </c>
      <c r="H45" s="30">
        <v>9</v>
      </c>
      <c r="I45" s="62">
        <v>7</v>
      </c>
    </row>
    <row r="46" s="3" customFormat="1" ht="12" spans="1:9">
      <c r="A46" s="62">
        <v>8</v>
      </c>
      <c r="B46" s="39">
        <v>22005028</v>
      </c>
      <c r="C46" s="63"/>
      <c r="D46" s="30"/>
      <c r="E46" s="30"/>
      <c r="F46" s="63" t="s">
        <v>245</v>
      </c>
      <c r="G46" s="62">
        <v>0.5</v>
      </c>
      <c r="H46" s="62">
        <v>0.5</v>
      </c>
      <c r="I46" s="62">
        <v>8</v>
      </c>
    </row>
    <row r="47" s="3" customFormat="1" ht="17.5" spans="1:9">
      <c r="A47" s="93"/>
      <c r="B47" s="93"/>
      <c r="C47" s="93"/>
      <c r="D47" s="93"/>
      <c r="E47" s="93"/>
      <c r="F47" s="93"/>
      <c r="G47" s="93"/>
      <c r="H47" s="93"/>
      <c r="I47" s="93"/>
    </row>
    <row r="48" s="3" customFormat="1" ht="17.5" spans="1:9">
      <c r="A48" s="93"/>
      <c r="B48" s="93"/>
      <c r="C48" s="93"/>
      <c r="D48" s="93"/>
      <c r="E48" s="93"/>
      <c r="F48" s="93"/>
      <c r="G48" s="93"/>
      <c r="H48" s="93"/>
      <c r="I48" s="93"/>
    </row>
    <row r="49" s="3" customFormat="1" ht="17.5" spans="1:9">
      <c r="A49" s="93"/>
      <c r="B49" s="93"/>
      <c r="C49" s="93"/>
      <c r="D49" s="93"/>
      <c r="E49" s="93"/>
      <c r="F49" s="93"/>
      <c r="G49" s="93"/>
      <c r="H49" s="93"/>
      <c r="I49" s="93"/>
    </row>
    <row r="50" s="6" customFormat="1" ht="20" customHeight="1" spans="1:12">
      <c r="A50" s="84"/>
      <c r="B50" s="85"/>
      <c r="C50" s="85"/>
      <c r="D50" s="85"/>
      <c r="E50" s="85"/>
      <c r="F50" s="85"/>
      <c r="G50" s="85"/>
      <c r="H50" s="85"/>
      <c r="I50" s="85"/>
      <c r="J50" s="85"/>
      <c r="K50" s="85"/>
      <c r="L50" s="85"/>
    </row>
    <row r="51" s="6" customFormat="1" ht="20" customHeight="1" spans="1:12">
      <c r="A51" s="84"/>
      <c r="B51" s="85"/>
      <c r="C51" s="85"/>
      <c r="D51" s="85"/>
      <c r="E51" s="85"/>
      <c r="F51" s="85"/>
      <c r="G51" s="85"/>
      <c r="H51" s="85"/>
      <c r="I51" s="85"/>
      <c r="J51" s="85"/>
      <c r="K51" s="85"/>
      <c r="L51" s="85"/>
    </row>
    <row r="52" s="6" customFormat="1" ht="20" customHeight="1" spans="1:12">
      <c r="A52" s="84"/>
      <c r="B52" s="85"/>
      <c r="C52" s="85"/>
      <c r="D52" s="85"/>
      <c r="E52" s="85"/>
      <c r="F52" s="85"/>
      <c r="G52" s="85"/>
      <c r="H52" s="85"/>
      <c r="I52" s="85"/>
      <c r="J52" s="85"/>
      <c r="K52" s="85"/>
      <c r="L52" s="85"/>
    </row>
    <row r="53" s="6" customFormat="1" ht="42" customHeight="1" spans="1:12">
      <c r="A53" s="60" t="s">
        <v>246</v>
      </c>
      <c r="B53" s="60"/>
      <c r="C53" s="60"/>
      <c r="D53" s="60"/>
      <c r="E53" s="60"/>
      <c r="F53" s="60"/>
      <c r="G53" s="60"/>
      <c r="H53" s="60"/>
      <c r="I53" s="60"/>
      <c r="J53" s="105"/>
      <c r="K53" s="105"/>
      <c r="L53" s="105"/>
    </row>
    <row r="54" s="3" customFormat="1" ht="36" customHeight="1" spans="1:9">
      <c r="A54" s="27" t="s">
        <v>85</v>
      </c>
      <c r="B54" s="27" t="s">
        <v>1</v>
      </c>
      <c r="C54" s="29" t="s">
        <v>86</v>
      </c>
      <c r="D54" s="29" t="s">
        <v>148</v>
      </c>
      <c r="E54" s="29" t="s">
        <v>88</v>
      </c>
      <c r="F54" s="29" t="s">
        <v>89</v>
      </c>
      <c r="G54" s="29" t="s">
        <v>90</v>
      </c>
      <c r="H54" s="29" t="s">
        <v>91</v>
      </c>
      <c r="I54" s="29" t="s">
        <v>20</v>
      </c>
    </row>
    <row r="55" s="6" customFormat="1" ht="189" customHeight="1" spans="1:219">
      <c r="A55" s="103">
        <v>1</v>
      </c>
      <c r="B55" s="103">
        <v>22005065</v>
      </c>
      <c r="C55" s="104" t="s">
        <v>247</v>
      </c>
      <c r="D55" s="104" t="s">
        <v>248</v>
      </c>
      <c r="E55" s="103">
        <v>59</v>
      </c>
      <c r="F55" s="104" t="s">
        <v>249</v>
      </c>
      <c r="G55" s="103">
        <v>15</v>
      </c>
      <c r="H55" s="103">
        <v>74</v>
      </c>
      <c r="I55" s="103">
        <v>1</v>
      </c>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8"/>
      <c r="BS55" s="78"/>
      <c r="BT55" s="78"/>
      <c r="BU55" s="78"/>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c r="EO55" s="78"/>
      <c r="EP55" s="78"/>
      <c r="EQ55" s="78"/>
      <c r="ER55" s="78"/>
      <c r="ES55" s="78"/>
      <c r="ET55" s="78"/>
      <c r="EU55" s="78"/>
      <c r="EV55" s="78"/>
      <c r="EW55" s="78"/>
      <c r="EX55" s="78"/>
      <c r="EY55" s="78"/>
      <c r="EZ55" s="78"/>
      <c r="FA55" s="78"/>
      <c r="FB55" s="78"/>
      <c r="FC55" s="78"/>
      <c r="FD55" s="78"/>
      <c r="FE55" s="78"/>
      <c r="FF55" s="78"/>
      <c r="FG55" s="78"/>
      <c r="FH55" s="78"/>
      <c r="FI55" s="78"/>
      <c r="FJ55" s="78"/>
      <c r="FK55" s="78"/>
      <c r="FL55" s="78"/>
      <c r="FM55" s="78"/>
      <c r="FN55" s="78"/>
      <c r="FO55" s="78"/>
      <c r="FP55" s="78"/>
      <c r="FQ55" s="78"/>
      <c r="FR55" s="78"/>
      <c r="FS55" s="78"/>
      <c r="FT55" s="78"/>
      <c r="FU55" s="78"/>
      <c r="FV55" s="78"/>
      <c r="FW55" s="78"/>
      <c r="FX55" s="78"/>
      <c r="FY55" s="78"/>
      <c r="FZ55" s="78"/>
      <c r="GA55" s="78"/>
      <c r="GB55" s="78"/>
      <c r="GC55" s="78"/>
      <c r="GD55" s="78"/>
      <c r="GE55" s="78"/>
      <c r="GF55" s="78"/>
      <c r="GG55" s="78"/>
      <c r="GH55" s="78"/>
      <c r="GI55" s="78"/>
      <c r="GJ55" s="78"/>
      <c r="GK55" s="78"/>
      <c r="GL55" s="78"/>
      <c r="GM55" s="78"/>
      <c r="GN55" s="78"/>
      <c r="GO55" s="78"/>
      <c r="GP55" s="78"/>
      <c r="GQ55" s="78"/>
      <c r="GR55" s="78"/>
      <c r="GS55" s="78"/>
      <c r="GT55" s="78"/>
      <c r="GU55" s="5"/>
      <c r="GV55" s="5"/>
      <c r="GW55" s="5"/>
      <c r="GX55" s="5"/>
      <c r="GY55" s="5"/>
      <c r="GZ55" s="5"/>
      <c r="HA55" s="5"/>
      <c r="HB55" s="5"/>
      <c r="HC55" s="5"/>
      <c r="HD55" s="5"/>
      <c r="HE55" s="5"/>
      <c r="HF55" s="5"/>
      <c r="HG55" s="5"/>
      <c r="HH55" s="5"/>
      <c r="HI55" s="5"/>
      <c r="HJ55" s="5"/>
      <c r="HK55" s="5"/>
    </row>
    <row r="56" s="6" customFormat="1" ht="189" customHeight="1" spans="1:219">
      <c r="A56" s="103">
        <v>2</v>
      </c>
      <c r="B56" s="103">
        <v>22005069</v>
      </c>
      <c r="C56" s="104" t="s">
        <v>250</v>
      </c>
      <c r="D56" s="104" t="s">
        <v>251</v>
      </c>
      <c r="E56" s="103">
        <v>53</v>
      </c>
      <c r="F56" s="104" t="s">
        <v>252</v>
      </c>
      <c r="G56" s="103">
        <v>10</v>
      </c>
      <c r="H56" s="103">
        <v>63</v>
      </c>
      <c r="I56" s="103">
        <v>2</v>
      </c>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c r="EO56" s="78"/>
      <c r="EP56" s="78"/>
      <c r="EQ56" s="78"/>
      <c r="ER56" s="78"/>
      <c r="ES56" s="78"/>
      <c r="ET56" s="78"/>
      <c r="EU56" s="78"/>
      <c r="EV56" s="78"/>
      <c r="EW56" s="78"/>
      <c r="EX56" s="78"/>
      <c r="EY56" s="78"/>
      <c r="EZ56" s="78"/>
      <c r="FA56" s="78"/>
      <c r="FB56" s="78"/>
      <c r="FC56" s="78"/>
      <c r="FD56" s="78"/>
      <c r="FE56" s="78"/>
      <c r="FF56" s="78"/>
      <c r="FG56" s="78"/>
      <c r="FH56" s="78"/>
      <c r="FI56" s="78"/>
      <c r="FJ56" s="78"/>
      <c r="FK56" s="78"/>
      <c r="FL56" s="78"/>
      <c r="FM56" s="78"/>
      <c r="FN56" s="78"/>
      <c r="FO56" s="78"/>
      <c r="FP56" s="78"/>
      <c r="FQ56" s="78"/>
      <c r="FR56" s="78"/>
      <c r="FS56" s="78"/>
      <c r="FT56" s="78"/>
      <c r="FU56" s="78"/>
      <c r="FV56" s="78"/>
      <c r="FW56" s="78"/>
      <c r="FX56" s="78"/>
      <c r="FY56" s="78"/>
      <c r="FZ56" s="78"/>
      <c r="GA56" s="78"/>
      <c r="GB56" s="78"/>
      <c r="GC56" s="78"/>
      <c r="GD56" s="78"/>
      <c r="GE56" s="78"/>
      <c r="GF56" s="78"/>
      <c r="GG56" s="78"/>
      <c r="GH56" s="78"/>
      <c r="GI56" s="78"/>
      <c r="GJ56" s="78"/>
      <c r="GK56" s="78"/>
      <c r="GL56" s="78"/>
      <c r="GM56" s="78"/>
      <c r="GN56" s="78"/>
      <c r="GO56" s="78"/>
      <c r="GP56" s="78"/>
      <c r="GQ56" s="78"/>
      <c r="GR56" s="78"/>
      <c r="GS56" s="78"/>
      <c r="GT56" s="78"/>
      <c r="GU56" s="5"/>
      <c r="GV56" s="5"/>
      <c r="GW56" s="5"/>
      <c r="GX56" s="5"/>
      <c r="GY56" s="5"/>
      <c r="GZ56" s="5"/>
      <c r="HA56" s="5"/>
      <c r="HB56" s="5"/>
      <c r="HC56" s="5"/>
      <c r="HD56" s="5"/>
      <c r="HE56" s="5"/>
      <c r="HF56" s="5"/>
      <c r="HG56" s="5"/>
      <c r="HH56" s="5"/>
      <c r="HI56" s="5"/>
      <c r="HJ56" s="5"/>
      <c r="HK56" s="5"/>
    </row>
    <row r="57" s="6" customFormat="1" ht="96" spans="1:219">
      <c r="A57" s="88">
        <v>3</v>
      </c>
      <c r="B57" s="88">
        <v>22005068</v>
      </c>
      <c r="C57" s="89" t="s">
        <v>253</v>
      </c>
      <c r="D57" s="89" t="s">
        <v>254</v>
      </c>
      <c r="E57" s="88">
        <v>36</v>
      </c>
      <c r="F57" s="89" t="s">
        <v>255</v>
      </c>
      <c r="G57" s="88">
        <v>20</v>
      </c>
      <c r="H57" s="88">
        <v>56</v>
      </c>
      <c r="I57" s="88">
        <v>3</v>
      </c>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c r="EO57" s="78"/>
      <c r="EP57" s="78"/>
      <c r="EQ57" s="78"/>
      <c r="ER57" s="78"/>
      <c r="ES57" s="78"/>
      <c r="ET57" s="78"/>
      <c r="EU57" s="78"/>
      <c r="EV57" s="78"/>
      <c r="EW57" s="78"/>
      <c r="EX57" s="78"/>
      <c r="EY57" s="78"/>
      <c r="EZ57" s="78"/>
      <c r="FA57" s="78"/>
      <c r="FB57" s="78"/>
      <c r="FC57" s="78"/>
      <c r="FD57" s="78"/>
      <c r="FE57" s="78"/>
      <c r="FF57" s="78"/>
      <c r="FG57" s="78"/>
      <c r="FH57" s="78"/>
      <c r="FI57" s="78"/>
      <c r="FJ57" s="78"/>
      <c r="FK57" s="78"/>
      <c r="FL57" s="78"/>
      <c r="FM57" s="78"/>
      <c r="FN57" s="78"/>
      <c r="FO57" s="78"/>
      <c r="FP57" s="78"/>
      <c r="FQ57" s="78"/>
      <c r="FR57" s="78"/>
      <c r="FS57" s="78"/>
      <c r="FT57" s="78"/>
      <c r="FU57" s="78"/>
      <c r="FV57" s="78"/>
      <c r="FW57" s="78"/>
      <c r="FX57" s="78"/>
      <c r="FY57" s="78"/>
      <c r="FZ57" s="78"/>
      <c r="GA57" s="78"/>
      <c r="GB57" s="78"/>
      <c r="GC57" s="78"/>
      <c r="GD57" s="78"/>
      <c r="GE57" s="78"/>
      <c r="GF57" s="78"/>
      <c r="GG57" s="78"/>
      <c r="GH57" s="78"/>
      <c r="GI57" s="78"/>
      <c r="GJ57" s="78"/>
      <c r="GK57" s="78"/>
      <c r="GL57" s="78"/>
      <c r="GM57" s="78"/>
      <c r="GN57" s="78"/>
      <c r="GO57" s="78"/>
      <c r="GP57" s="78"/>
      <c r="GQ57" s="78"/>
      <c r="GR57" s="78"/>
      <c r="GS57" s="78"/>
      <c r="GT57" s="78"/>
      <c r="GU57" s="5"/>
      <c r="GV57" s="5"/>
      <c r="GW57" s="5"/>
      <c r="GX57" s="5"/>
      <c r="GY57" s="5"/>
      <c r="GZ57" s="5"/>
      <c r="HA57" s="5"/>
      <c r="HB57" s="5"/>
      <c r="HC57" s="5"/>
      <c r="HD57" s="5"/>
      <c r="HE57" s="5"/>
      <c r="HF57" s="5"/>
      <c r="HG57" s="5"/>
      <c r="HH57" s="5"/>
      <c r="HI57" s="5"/>
      <c r="HJ57" s="5"/>
      <c r="HK57" s="5"/>
    </row>
    <row r="58" ht="84" spans="1:202">
      <c r="A58" s="88">
        <v>4</v>
      </c>
      <c r="B58" s="88">
        <v>22005061</v>
      </c>
      <c r="C58" s="89" t="s">
        <v>256</v>
      </c>
      <c r="D58" s="89" t="s">
        <v>257</v>
      </c>
      <c r="E58" s="88">
        <v>32</v>
      </c>
      <c r="F58" s="89" t="s">
        <v>258</v>
      </c>
      <c r="G58" s="88">
        <v>6</v>
      </c>
      <c r="H58" s="88">
        <v>38</v>
      </c>
      <c r="I58" s="88">
        <v>4</v>
      </c>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c r="FH58" s="78"/>
      <c r="FI58" s="78"/>
      <c r="FJ58" s="78"/>
      <c r="FK58" s="78"/>
      <c r="FL58" s="78"/>
      <c r="FM58" s="78"/>
      <c r="FN58" s="78"/>
      <c r="FO58" s="78"/>
      <c r="FP58" s="78"/>
      <c r="FQ58" s="78"/>
      <c r="FR58" s="78"/>
      <c r="FS58" s="78"/>
      <c r="FT58" s="78"/>
      <c r="FU58" s="78"/>
      <c r="FV58" s="78"/>
      <c r="FW58" s="78"/>
      <c r="FX58" s="78"/>
      <c r="FY58" s="78"/>
      <c r="FZ58" s="78"/>
      <c r="GA58" s="78"/>
      <c r="GB58" s="78"/>
      <c r="GC58" s="78"/>
      <c r="GD58" s="78"/>
      <c r="GE58" s="78"/>
      <c r="GF58" s="78"/>
      <c r="GG58" s="78"/>
      <c r="GH58" s="78"/>
      <c r="GI58" s="78"/>
      <c r="GJ58" s="78"/>
      <c r="GK58" s="78"/>
      <c r="GL58" s="78"/>
      <c r="GM58" s="78"/>
      <c r="GN58" s="78"/>
      <c r="GO58" s="78"/>
      <c r="GP58" s="78"/>
      <c r="GQ58" s="78"/>
      <c r="GR58" s="78"/>
      <c r="GS58" s="78"/>
      <c r="GT58" s="78"/>
    </row>
    <row r="59" ht="60" spans="1:202">
      <c r="A59" s="88">
        <v>5</v>
      </c>
      <c r="B59" s="88">
        <v>22005063</v>
      </c>
      <c r="C59" s="89" t="s">
        <v>259</v>
      </c>
      <c r="D59" s="89" t="s">
        <v>260</v>
      </c>
      <c r="E59" s="88">
        <v>30</v>
      </c>
      <c r="F59" s="89" t="s">
        <v>261</v>
      </c>
      <c r="G59" s="88">
        <v>6</v>
      </c>
      <c r="H59" s="88">
        <v>36</v>
      </c>
      <c r="I59" s="88">
        <v>5</v>
      </c>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78"/>
      <c r="GE59" s="78"/>
      <c r="GF59" s="78"/>
      <c r="GG59" s="78"/>
      <c r="GH59" s="78"/>
      <c r="GI59" s="78"/>
      <c r="GJ59" s="78"/>
      <c r="GK59" s="78"/>
      <c r="GL59" s="78"/>
      <c r="GM59" s="78"/>
      <c r="GN59" s="78"/>
      <c r="GO59" s="78"/>
      <c r="GP59" s="78"/>
      <c r="GQ59" s="78"/>
      <c r="GR59" s="78"/>
      <c r="GS59" s="78"/>
      <c r="GT59" s="78"/>
    </row>
    <row r="60" s="6" customFormat="1" ht="168" spans="1:219">
      <c r="A60" s="88">
        <v>6</v>
      </c>
      <c r="B60" s="88">
        <v>22005067</v>
      </c>
      <c r="C60" s="91" t="s">
        <v>262</v>
      </c>
      <c r="D60" s="89" t="s">
        <v>263</v>
      </c>
      <c r="E60" s="88">
        <v>20</v>
      </c>
      <c r="F60" s="89" t="s">
        <v>264</v>
      </c>
      <c r="G60" s="88">
        <v>11</v>
      </c>
      <c r="H60" s="88">
        <v>31</v>
      </c>
      <c r="I60" s="88">
        <v>6</v>
      </c>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c r="EO60" s="78"/>
      <c r="EP60" s="78"/>
      <c r="EQ60" s="78"/>
      <c r="ER60" s="78"/>
      <c r="ES60" s="78"/>
      <c r="ET60" s="78"/>
      <c r="EU60" s="78"/>
      <c r="EV60" s="78"/>
      <c r="EW60" s="78"/>
      <c r="EX60" s="78"/>
      <c r="EY60" s="78"/>
      <c r="EZ60" s="78"/>
      <c r="FA60" s="78"/>
      <c r="FB60" s="78"/>
      <c r="FC60" s="78"/>
      <c r="FD60" s="78"/>
      <c r="FE60" s="78"/>
      <c r="FF60" s="78"/>
      <c r="FG60" s="78"/>
      <c r="FH60" s="78"/>
      <c r="FI60" s="78"/>
      <c r="FJ60" s="78"/>
      <c r="FK60" s="78"/>
      <c r="FL60" s="78"/>
      <c r="FM60" s="78"/>
      <c r="FN60" s="78"/>
      <c r="FO60" s="78"/>
      <c r="FP60" s="78"/>
      <c r="FQ60" s="78"/>
      <c r="FR60" s="78"/>
      <c r="FS60" s="78"/>
      <c r="FT60" s="78"/>
      <c r="FU60" s="78"/>
      <c r="FV60" s="78"/>
      <c r="FW60" s="78"/>
      <c r="FX60" s="78"/>
      <c r="FY60" s="78"/>
      <c r="FZ60" s="78"/>
      <c r="GA60" s="78"/>
      <c r="GB60" s="78"/>
      <c r="GC60" s="78"/>
      <c r="GD60" s="78"/>
      <c r="GE60" s="78"/>
      <c r="GF60" s="78"/>
      <c r="GG60" s="78"/>
      <c r="GH60" s="78"/>
      <c r="GI60" s="78"/>
      <c r="GJ60" s="78"/>
      <c r="GK60" s="78"/>
      <c r="GL60" s="78"/>
      <c r="GM60" s="78"/>
      <c r="GN60" s="78"/>
      <c r="GO60" s="78"/>
      <c r="GP60" s="78"/>
      <c r="GQ60" s="78"/>
      <c r="GR60" s="78"/>
      <c r="GS60" s="78"/>
      <c r="GT60" s="78"/>
      <c r="GU60" s="5"/>
      <c r="GV60" s="5"/>
      <c r="GW60" s="5"/>
      <c r="GX60" s="5"/>
      <c r="GY60" s="5"/>
      <c r="GZ60" s="5"/>
      <c r="HA60" s="5"/>
      <c r="HB60" s="5"/>
      <c r="HC60" s="5"/>
      <c r="HD60" s="5"/>
      <c r="HE60" s="5"/>
      <c r="HF60" s="5"/>
      <c r="HG60" s="5"/>
      <c r="HH60" s="5"/>
      <c r="HI60" s="5"/>
      <c r="HJ60" s="5"/>
      <c r="HK60" s="5"/>
    </row>
    <row r="61" s="6" customFormat="1" ht="72" spans="1:219">
      <c r="A61" s="88">
        <v>7</v>
      </c>
      <c r="B61" s="88">
        <v>22005062</v>
      </c>
      <c r="C61" s="89" t="s">
        <v>265</v>
      </c>
      <c r="D61" s="89" t="s">
        <v>266</v>
      </c>
      <c r="E61" s="88">
        <v>20</v>
      </c>
      <c r="F61" s="89" t="s">
        <v>267</v>
      </c>
      <c r="G61" s="88">
        <v>4</v>
      </c>
      <c r="H61" s="88">
        <v>24</v>
      </c>
      <c r="I61" s="88">
        <v>7</v>
      </c>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c r="EO61" s="78"/>
      <c r="EP61" s="78"/>
      <c r="EQ61" s="78"/>
      <c r="ER61" s="78"/>
      <c r="ES61" s="78"/>
      <c r="ET61" s="78"/>
      <c r="EU61" s="78"/>
      <c r="EV61" s="78"/>
      <c r="EW61" s="78"/>
      <c r="EX61" s="78"/>
      <c r="EY61" s="78"/>
      <c r="EZ61" s="78"/>
      <c r="FA61" s="78"/>
      <c r="FB61" s="78"/>
      <c r="FC61" s="78"/>
      <c r="FD61" s="78"/>
      <c r="FE61" s="78"/>
      <c r="FF61" s="78"/>
      <c r="FG61" s="78"/>
      <c r="FH61" s="78"/>
      <c r="FI61" s="78"/>
      <c r="FJ61" s="78"/>
      <c r="FK61" s="78"/>
      <c r="FL61" s="78"/>
      <c r="FM61" s="78"/>
      <c r="FN61" s="78"/>
      <c r="FO61" s="78"/>
      <c r="FP61" s="78"/>
      <c r="FQ61" s="78"/>
      <c r="FR61" s="78"/>
      <c r="FS61" s="78"/>
      <c r="FT61" s="78"/>
      <c r="FU61" s="78"/>
      <c r="FV61" s="78"/>
      <c r="FW61" s="78"/>
      <c r="FX61" s="78"/>
      <c r="FY61" s="78"/>
      <c r="FZ61" s="78"/>
      <c r="GA61" s="78"/>
      <c r="GB61" s="78"/>
      <c r="GC61" s="78"/>
      <c r="GD61" s="78"/>
      <c r="GE61" s="78"/>
      <c r="GF61" s="78"/>
      <c r="GG61" s="78"/>
      <c r="GH61" s="78"/>
      <c r="GI61" s="78"/>
      <c r="GJ61" s="78"/>
      <c r="GK61" s="78"/>
      <c r="GL61" s="78"/>
      <c r="GM61" s="78"/>
      <c r="GN61" s="78"/>
      <c r="GO61" s="78"/>
      <c r="GP61" s="78"/>
      <c r="GQ61" s="78"/>
      <c r="GR61" s="78"/>
      <c r="GS61" s="78"/>
      <c r="GT61" s="78"/>
      <c r="GU61" s="5"/>
      <c r="GV61" s="5"/>
      <c r="GW61" s="5"/>
      <c r="GX61" s="5"/>
      <c r="GY61" s="5"/>
      <c r="GZ61" s="5"/>
      <c r="HA61" s="5"/>
      <c r="HB61" s="5"/>
      <c r="HC61" s="5"/>
      <c r="HD61" s="5"/>
      <c r="HE61" s="5"/>
      <c r="HF61" s="5"/>
      <c r="HG61" s="5"/>
      <c r="HH61" s="5"/>
      <c r="HI61" s="5"/>
      <c r="HJ61" s="5"/>
      <c r="HK61" s="5"/>
    </row>
    <row r="62" s="6" customFormat="1" ht="156" spans="1:219">
      <c r="A62" s="88">
        <v>8</v>
      </c>
      <c r="B62" s="88">
        <v>22005050</v>
      </c>
      <c r="C62" s="89" t="s">
        <v>268</v>
      </c>
      <c r="D62" s="89" t="s">
        <v>268</v>
      </c>
      <c r="E62" s="88">
        <v>0</v>
      </c>
      <c r="F62" s="89" t="s">
        <v>269</v>
      </c>
      <c r="G62" s="88">
        <v>20</v>
      </c>
      <c r="H62" s="88">
        <v>20</v>
      </c>
      <c r="I62" s="88">
        <v>8</v>
      </c>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8"/>
      <c r="BT62" s="78"/>
      <c r="BU62" s="78"/>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c r="EO62" s="78"/>
      <c r="EP62" s="78"/>
      <c r="EQ62" s="78"/>
      <c r="ER62" s="78"/>
      <c r="ES62" s="78"/>
      <c r="ET62" s="78"/>
      <c r="EU62" s="78"/>
      <c r="EV62" s="78"/>
      <c r="EW62" s="78"/>
      <c r="EX62" s="78"/>
      <c r="EY62" s="78"/>
      <c r="EZ62" s="78"/>
      <c r="FA62" s="78"/>
      <c r="FB62" s="78"/>
      <c r="FC62" s="78"/>
      <c r="FD62" s="78"/>
      <c r="FE62" s="78"/>
      <c r="FF62" s="78"/>
      <c r="FG62" s="78"/>
      <c r="FH62" s="78"/>
      <c r="FI62" s="78"/>
      <c r="FJ62" s="78"/>
      <c r="FK62" s="78"/>
      <c r="FL62" s="78"/>
      <c r="FM62" s="78"/>
      <c r="FN62" s="78"/>
      <c r="FO62" s="78"/>
      <c r="FP62" s="78"/>
      <c r="FQ62" s="78"/>
      <c r="FR62" s="78"/>
      <c r="FS62" s="78"/>
      <c r="FT62" s="78"/>
      <c r="FU62" s="78"/>
      <c r="FV62" s="78"/>
      <c r="FW62" s="78"/>
      <c r="FX62" s="78"/>
      <c r="FY62" s="78"/>
      <c r="FZ62" s="78"/>
      <c r="GA62" s="78"/>
      <c r="GB62" s="78"/>
      <c r="GC62" s="78"/>
      <c r="GD62" s="78"/>
      <c r="GE62" s="78"/>
      <c r="GF62" s="78"/>
      <c r="GG62" s="78"/>
      <c r="GH62" s="78"/>
      <c r="GI62" s="78"/>
      <c r="GJ62" s="78"/>
      <c r="GK62" s="78"/>
      <c r="GL62" s="78"/>
      <c r="GM62" s="78"/>
      <c r="GN62" s="78"/>
      <c r="GO62" s="78"/>
      <c r="GP62" s="78"/>
      <c r="GQ62" s="78"/>
      <c r="GR62" s="78"/>
      <c r="GS62" s="78"/>
      <c r="GT62" s="78"/>
      <c r="GU62" s="5"/>
      <c r="GV62" s="5"/>
      <c r="GW62" s="5"/>
      <c r="GX62" s="5"/>
      <c r="GY62" s="5"/>
      <c r="GZ62" s="5"/>
      <c r="HA62" s="5"/>
      <c r="HB62" s="5"/>
      <c r="HC62" s="5"/>
      <c r="HD62" s="5"/>
      <c r="HE62" s="5"/>
      <c r="HF62" s="5"/>
      <c r="HG62" s="5"/>
      <c r="HH62" s="5"/>
      <c r="HI62" s="5"/>
      <c r="HJ62" s="5"/>
      <c r="HK62" s="5"/>
    </row>
    <row r="63" s="6" customFormat="1" ht="84" spans="1:219">
      <c r="A63" s="88">
        <v>9</v>
      </c>
      <c r="B63" s="88">
        <v>22005051</v>
      </c>
      <c r="C63" s="89" t="s">
        <v>268</v>
      </c>
      <c r="D63" s="89" t="s">
        <v>268</v>
      </c>
      <c r="E63" s="88">
        <v>0</v>
      </c>
      <c r="F63" s="89" t="s">
        <v>270</v>
      </c>
      <c r="G63" s="88">
        <v>20</v>
      </c>
      <c r="H63" s="88">
        <v>20</v>
      </c>
      <c r="I63" s="88">
        <v>8</v>
      </c>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5"/>
      <c r="GV63" s="5"/>
      <c r="GW63" s="5"/>
      <c r="GX63" s="5"/>
      <c r="GY63" s="5"/>
      <c r="GZ63" s="5"/>
      <c r="HA63" s="5"/>
      <c r="HB63" s="5"/>
      <c r="HC63" s="5"/>
      <c r="HD63" s="5"/>
      <c r="HE63" s="5"/>
      <c r="HF63" s="5"/>
      <c r="HG63" s="5"/>
      <c r="HH63" s="5"/>
      <c r="HI63" s="5"/>
      <c r="HJ63" s="5"/>
      <c r="HK63" s="5"/>
    </row>
    <row r="64" s="6" customFormat="1" ht="84" spans="1:219">
      <c r="A64" s="88">
        <v>10</v>
      </c>
      <c r="B64" s="88">
        <v>20220506</v>
      </c>
      <c r="C64" s="89" t="s">
        <v>268</v>
      </c>
      <c r="D64" s="89" t="s">
        <v>268</v>
      </c>
      <c r="E64" s="88">
        <v>0</v>
      </c>
      <c r="F64" s="89" t="s">
        <v>271</v>
      </c>
      <c r="G64" s="88">
        <v>16.5</v>
      </c>
      <c r="H64" s="88">
        <v>16.5</v>
      </c>
      <c r="I64" s="88">
        <v>10</v>
      </c>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c r="EO64" s="78"/>
      <c r="EP64" s="78"/>
      <c r="EQ64" s="78"/>
      <c r="ER64" s="78"/>
      <c r="ES64" s="78"/>
      <c r="ET64" s="78"/>
      <c r="EU64" s="78"/>
      <c r="EV64" s="78"/>
      <c r="EW64" s="78"/>
      <c r="EX64" s="78"/>
      <c r="EY64" s="78"/>
      <c r="EZ64" s="78"/>
      <c r="FA64" s="78"/>
      <c r="FB64" s="78"/>
      <c r="FC64" s="78"/>
      <c r="FD64" s="78"/>
      <c r="FE64" s="78"/>
      <c r="FF64" s="78"/>
      <c r="FG64" s="78"/>
      <c r="FH64" s="78"/>
      <c r="FI64" s="78"/>
      <c r="FJ64" s="78"/>
      <c r="FK64" s="78"/>
      <c r="FL64" s="78"/>
      <c r="FM64" s="78"/>
      <c r="FN64" s="78"/>
      <c r="FO64" s="78"/>
      <c r="FP64" s="78"/>
      <c r="FQ64" s="78"/>
      <c r="FR64" s="78"/>
      <c r="FS64" s="78"/>
      <c r="FT64" s="78"/>
      <c r="FU64" s="78"/>
      <c r="FV64" s="78"/>
      <c r="FW64" s="78"/>
      <c r="FX64" s="78"/>
      <c r="FY64" s="78"/>
      <c r="FZ64" s="78"/>
      <c r="GA64" s="78"/>
      <c r="GB64" s="78"/>
      <c r="GC64" s="78"/>
      <c r="GD64" s="78"/>
      <c r="GE64" s="78"/>
      <c r="GF64" s="78"/>
      <c r="GG64" s="78"/>
      <c r="GH64" s="78"/>
      <c r="GI64" s="78"/>
      <c r="GJ64" s="78"/>
      <c r="GK64" s="78"/>
      <c r="GL64" s="78"/>
      <c r="GM64" s="78"/>
      <c r="GN64" s="78"/>
      <c r="GO64" s="78"/>
      <c r="GP64" s="78"/>
      <c r="GQ64" s="78"/>
      <c r="GR64" s="78"/>
      <c r="GS64" s="78"/>
      <c r="GT64" s="78"/>
      <c r="GU64" s="5"/>
      <c r="GV64" s="5"/>
      <c r="GW64" s="5"/>
      <c r="GX64" s="5"/>
      <c r="GY64" s="5"/>
      <c r="GZ64" s="5"/>
      <c r="HA64" s="5"/>
      <c r="HB64" s="5"/>
      <c r="HC64" s="5"/>
      <c r="HD64" s="5"/>
      <c r="HE64" s="5"/>
      <c r="HF64" s="5"/>
      <c r="HG64" s="5"/>
      <c r="HH64" s="5"/>
      <c r="HI64" s="5"/>
      <c r="HJ64" s="5"/>
      <c r="HK64" s="5"/>
    </row>
    <row r="65" s="6" customFormat="1" ht="36" spans="1:219">
      <c r="A65" s="88">
        <v>11</v>
      </c>
      <c r="B65" s="88">
        <v>22005057</v>
      </c>
      <c r="C65" s="89" t="s">
        <v>272</v>
      </c>
      <c r="D65" s="89" t="s">
        <v>273</v>
      </c>
      <c r="E65" s="88">
        <v>4</v>
      </c>
      <c r="F65" s="89" t="s">
        <v>274</v>
      </c>
      <c r="G65" s="88">
        <v>5</v>
      </c>
      <c r="H65" s="88">
        <v>9</v>
      </c>
      <c r="I65" s="88">
        <v>11</v>
      </c>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8"/>
      <c r="BS65" s="78"/>
      <c r="BT65" s="78"/>
      <c r="BU65" s="78"/>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c r="EO65" s="78"/>
      <c r="EP65" s="78"/>
      <c r="EQ65" s="78"/>
      <c r="ER65" s="78"/>
      <c r="ES65" s="78"/>
      <c r="ET65" s="78"/>
      <c r="EU65" s="78"/>
      <c r="EV65" s="78"/>
      <c r="EW65" s="78"/>
      <c r="EX65" s="78"/>
      <c r="EY65" s="78"/>
      <c r="EZ65" s="78"/>
      <c r="FA65" s="78"/>
      <c r="FB65" s="78"/>
      <c r="FC65" s="78"/>
      <c r="FD65" s="78"/>
      <c r="FE65" s="78"/>
      <c r="FF65" s="78"/>
      <c r="FG65" s="78"/>
      <c r="FH65" s="78"/>
      <c r="FI65" s="78"/>
      <c r="FJ65" s="78"/>
      <c r="FK65" s="78"/>
      <c r="FL65" s="78"/>
      <c r="FM65" s="78"/>
      <c r="FN65" s="78"/>
      <c r="FO65" s="78"/>
      <c r="FP65" s="78"/>
      <c r="FQ65" s="78"/>
      <c r="FR65" s="78"/>
      <c r="FS65" s="78"/>
      <c r="FT65" s="78"/>
      <c r="FU65" s="78"/>
      <c r="FV65" s="78"/>
      <c r="FW65" s="78"/>
      <c r="FX65" s="78"/>
      <c r="FY65" s="78"/>
      <c r="FZ65" s="78"/>
      <c r="GA65" s="78"/>
      <c r="GB65" s="78"/>
      <c r="GC65" s="78"/>
      <c r="GD65" s="78"/>
      <c r="GE65" s="78"/>
      <c r="GF65" s="78"/>
      <c r="GG65" s="78"/>
      <c r="GH65" s="78"/>
      <c r="GI65" s="78"/>
      <c r="GJ65" s="78"/>
      <c r="GK65" s="78"/>
      <c r="GL65" s="78"/>
      <c r="GM65" s="78"/>
      <c r="GN65" s="78"/>
      <c r="GO65" s="78"/>
      <c r="GP65" s="78"/>
      <c r="GQ65" s="78"/>
      <c r="GR65" s="78"/>
      <c r="GS65" s="78"/>
      <c r="GT65" s="78"/>
      <c r="GU65" s="5"/>
      <c r="GV65" s="5"/>
      <c r="GW65" s="5"/>
      <c r="GX65" s="5"/>
      <c r="GY65" s="5"/>
      <c r="GZ65" s="5"/>
      <c r="HA65" s="5"/>
      <c r="HB65" s="5"/>
      <c r="HC65" s="5"/>
      <c r="HD65" s="5"/>
      <c r="HE65" s="5"/>
      <c r="HF65" s="5"/>
      <c r="HG65" s="5"/>
      <c r="HH65" s="5"/>
      <c r="HI65" s="5"/>
      <c r="HJ65" s="5"/>
      <c r="HK65" s="5"/>
    </row>
    <row r="66" s="6" customFormat="1" spans="1:219">
      <c r="A66" s="88">
        <v>12</v>
      </c>
      <c r="B66" s="88">
        <v>22005056</v>
      </c>
      <c r="C66" s="89" t="s">
        <v>275</v>
      </c>
      <c r="D66" s="89" t="s">
        <v>276</v>
      </c>
      <c r="E66" s="88">
        <v>8</v>
      </c>
      <c r="F66" s="89"/>
      <c r="G66" s="88"/>
      <c r="H66" s="88">
        <v>8</v>
      </c>
      <c r="I66" s="88">
        <v>12</v>
      </c>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c r="BK66" s="78"/>
      <c r="BL66" s="78"/>
      <c r="BM66" s="78"/>
      <c r="BN66" s="78"/>
      <c r="BO66" s="78"/>
      <c r="BP66" s="78"/>
      <c r="BQ66" s="78"/>
      <c r="BR66" s="78"/>
      <c r="BS66" s="78"/>
      <c r="BT66" s="78"/>
      <c r="BU66" s="78"/>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c r="EO66" s="78"/>
      <c r="EP66" s="78"/>
      <c r="EQ66" s="78"/>
      <c r="ER66" s="78"/>
      <c r="ES66" s="78"/>
      <c r="ET66" s="78"/>
      <c r="EU66" s="78"/>
      <c r="EV66" s="78"/>
      <c r="EW66" s="78"/>
      <c r="EX66" s="78"/>
      <c r="EY66" s="78"/>
      <c r="EZ66" s="78"/>
      <c r="FA66" s="78"/>
      <c r="FB66" s="78"/>
      <c r="FC66" s="78"/>
      <c r="FD66" s="78"/>
      <c r="FE66" s="78"/>
      <c r="FF66" s="78"/>
      <c r="FG66" s="78"/>
      <c r="FH66" s="78"/>
      <c r="FI66" s="78"/>
      <c r="FJ66" s="78"/>
      <c r="FK66" s="78"/>
      <c r="FL66" s="78"/>
      <c r="FM66" s="78"/>
      <c r="FN66" s="78"/>
      <c r="FO66" s="78"/>
      <c r="FP66" s="78"/>
      <c r="FQ66" s="78"/>
      <c r="FR66" s="78"/>
      <c r="FS66" s="78"/>
      <c r="FT66" s="78"/>
      <c r="FU66" s="78"/>
      <c r="FV66" s="78"/>
      <c r="FW66" s="78"/>
      <c r="FX66" s="78"/>
      <c r="FY66" s="78"/>
      <c r="FZ66" s="78"/>
      <c r="GA66" s="78"/>
      <c r="GB66" s="78"/>
      <c r="GC66" s="78"/>
      <c r="GD66" s="78"/>
      <c r="GE66" s="78"/>
      <c r="GF66" s="78"/>
      <c r="GG66" s="78"/>
      <c r="GH66" s="78"/>
      <c r="GI66" s="78"/>
      <c r="GJ66" s="78"/>
      <c r="GK66" s="78"/>
      <c r="GL66" s="78"/>
      <c r="GM66" s="78"/>
      <c r="GN66" s="78"/>
      <c r="GO66" s="78"/>
      <c r="GP66" s="78"/>
      <c r="GQ66" s="78"/>
      <c r="GR66" s="78"/>
      <c r="GS66" s="78"/>
      <c r="GT66" s="78"/>
      <c r="GU66" s="5"/>
      <c r="GV66" s="5"/>
      <c r="GW66" s="5"/>
      <c r="GX66" s="5"/>
      <c r="GY66" s="5"/>
      <c r="GZ66" s="5"/>
      <c r="HA66" s="5"/>
      <c r="HB66" s="5"/>
      <c r="HC66" s="5"/>
      <c r="HD66" s="5"/>
      <c r="HE66" s="5"/>
      <c r="HF66" s="5"/>
      <c r="HG66" s="5"/>
      <c r="HH66" s="5"/>
      <c r="HI66" s="5"/>
      <c r="HJ66" s="5"/>
      <c r="HK66" s="5"/>
    </row>
    <row r="67" spans="1:202">
      <c r="A67" s="88">
        <v>13</v>
      </c>
      <c r="B67" s="88">
        <v>22005058</v>
      </c>
      <c r="C67" s="89" t="s">
        <v>277</v>
      </c>
      <c r="D67" s="89" t="s">
        <v>278</v>
      </c>
      <c r="E67" s="88">
        <v>8</v>
      </c>
      <c r="F67" s="89" t="s">
        <v>279</v>
      </c>
      <c r="G67" s="88">
        <v>0</v>
      </c>
      <c r="H67" s="88">
        <v>8</v>
      </c>
      <c r="I67" s="88">
        <v>12</v>
      </c>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c r="BK67" s="78"/>
      <c r="BL67" s="78"/>
      <c r="BM67" s="78"/>
      <c r="BN67" s="78"/>
      <c r="BO67" s="78"/>
      <c r="BP67" s="78"/>
      <c r="BQ67" s="78"/>
      <c r="BR67" s="78"/>
      <c r="BS67" s="78"/>
      <c r="BT67" s="78"/>
      <c r="BU67" s="78"/>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c r="EO67" s="78"/>
      <c r="EP67" s="78"/>
      <c r="EQ67" s="78"/>
      <c r="ER67" s="78"/>
      <c r="ES67" s="78"/>
      <c r="ET67" s="78"/>
      <c r="EU67" s="78"/>
      <c r="EV67" s="78"/>
      <c r="EW67" s="78"/>
      <c r="EX67" s="78"/>
      <c r="EY67" s="78"/>
      <c r="EZ67" s="78"/>
      <c r="FA67" s="78"/>
      <c r="FB67" s="78"/>
      <c r="FC67" s="78"/>
      <c r="FD67" s="78"/>
      <c r="FE67" s="78"/>
      <c r="FF67" s="78"/>
      <c r="FG67" s="78"/>
      <c r="FH67" s="78"/>
      <c r="FI67" s="78"/>
      <c r="FJ67" s="78"/>
      <c r="FK67" s="78"/>
      <c r="FL67" s="78"/>
      <c r="FM67" s="78"/>
      <c r="FN67" s="78"/>
      <c r="FO67" s="78"/>
      <c r="FP67" s="78"/>
      <c r="FQ67" s="78"/>
      <c r="FR67" s="78"/>
      <c r="FS67" s="78"/>
      <c r="FT67" s="78"/>
      <c r="FU67" s="78"/>
      <c r="FV67" s="78"/>
      <c r="FW67" s="78"/>
      <c r="FX67" s="78"/>
      <c r="FY67" s="78"/>
      <c r="FZ67" s="78"/>
      <c r="GA67" s="78"/>
      <c r="GB67" s="78"/>
      <c r="GC67" s="78"/>
      <c r="GD67" s="78"/>
      <c r="GE67" s="78"/>
      <c r="GF67" s="78"/>
      <c r="GG67" s="78"/>
      <c r="GH67" s="78"/>
      <c r="GI67" s="78"/>
      <c r="GJ67" s="78"/>
      <c r="GK67" s="78"/>
      <c r="GL67" s="78"/>
      <c r="GM67" s="78"/>
      <c r="GN67" s="78"/>
      <c r="GO67" s="78"/>
      <c r="GP67" s="78"/>
      <c r="GQ67" s="78"/>
      <c r="GR67" s="78"/>
      <c r="GS67" s="78"/>
      <c r="GT67" s="78"/>
    </row>
  </sheetData>
  <mergeCells count="5">
    <mergeCell ref="A1:I1"/>
    <mergeCell ref="A2:I2"/>
    <mergeCell ref="A23:I23"/>
    <mergeCell ref="A37:I37"/>
    <mergeCell ref="A53:I5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D105"/>
  <sheetViews>
    <sheetView zoomScale="70" zoomScaleNormal="70" topLeftCell="A32" workbookViewId="0">
      <selection activeCell="L60" sqref="L60"/>
    </sheetView>
  </sheetViews>
  <sheetFormatPr defaultColWidth="8.66666666666667" defaultRowHeight="15"/>
  <cols>
    <col min="1" max="4" width="10.3333333333333" style="5" customWidth="1"/>
    <col min="5" max="5" width="10.5" style="5" customWidth="1"/>
    <col min="6" max="6" width="61.5" style="5" customWidth="1"/>
    <col min="7" max="7" width="19.5" style="5" customWidth="1"/>
    <col min="8" max="8" width="13.3333333333333" style="5" customWidth="1"/>
    <col min="9" max="9" width="36.6666666666667" style="5" customWidth="1"/>
    <col min="10" max="10" width="11.1666666666667" style="5" customWidth="1"/>
    <col min="11" max="11" width="4.83333333333333" style="5" customWidth="1"/>
    <col min="12" max="12" width="8" style="5" customWidth="1"/>
    <col min="13" max="30" width="9" style="5" customWidth="1"/>
    <col min="31" max="16384" width="8.66666666666667" style="5"/>
  </cols>
  <sheetData>
    <row r="1" s="3" customFormat="1" ht="45" customHeight="1" spans="1:238">
      <c r="A1" s="24" t="s">
        <v>280</v>
      </c>
      <c r="B1" s="24"/>
      <c r="C1" s="24"/>
      <c r="D1" s="24"/>
      <c r="E1" s="24"/>
      <c r="F1" s="24"/>
      <c r="G1" s="24"/>
      <c r="H1" s="24"/>
      <c r="I1" s="24"/>
      <c r="J1" s="24"/>
      <c r="K1" s="24"/>
      <c r="L1" s="24"/>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row>
    <row r="2" s="3" customFormat="1" ht="30" customHeight="1" spans="1:12">
      <c r="A2" s="25" t="s">
        <v>281</v>
      </c>
      <c r="B2" s="26"/>
      <c r="C2" s="26"/>
      <c r="D2" s="26"/>
      <c r="E2" s="26"/>
      <c r="F2" s="26"/>
      <c r="G2" s="26"/>
      <c r="H2" s="26"/>
      <c r="I2" s="26"/>
      <c r="J2" s="26"/>
      <c r="K2" s="26"/>
      <c r="L2" s="26"/>
    </row>
    <row r="3" s="3" customFormat="1" ht="56" customHeight="1" spans="1:12">
      <c r="A3" s="27" t="s">
        <v>85</v>
      </c>
      <c r="B3" s="27" t="s">
        <v>1</v>
      </c>
      <c r="C3" s="28" t="s">
        <v>282</v>
      </c>
      <c r="D3" s="28" t="s">
        <v>283</v>
      </c>
      <c r="E3" s="28" t="s">
        <v>284</v>
      </c>
      <c r="F3" s="29" t="s">
        <v>86</v>
      </c>
      <c r="G3" s="29" t="s">
        <v>148</v>
      </c>
      <c r="H3" s="29" t="s">
        <v>88</v>
      </c>
      <c r="I3" s="29" t="s">
        <v>89</v>
      </c>
      <c r="J3" s="29" t="s">
        <v>90</v>
      </c>
      <c r="K3" s="29" t="s">
        <v>91</v>
      </c>
      <c r="L3" s="29" t="s">
        <v>20</v>
      </c>
    </row>
    <row r="4" s="3" customFormat="1" ht="120" spans="1:12">
      <c r="A4" s="30">
        <v>1</v>
      </c>
      <c r="B4" s="30">
        <v>22105050</v>
      </c>
      <c r="C4" s="30">
        <v>93.14</v>
      </c>
      <c r="D4" s="30">
        <v>1</v>
      </c>
      <c r="E4" s="30">
        <v>40</v>
      </c>
      <c r="F4" s="31" t="s">
        <v>285</v>
      </c>
      <c r="G4" s="31" t="s">
        <v>286</v>
      </c>
      <c r="H4" s="30">
        <v>16</v>
      </c>
      <c r="I4" s="31" t="s">
        <v>287</v>
      </c>
      <c r="J4" s="30">
        <v>20</v>
      </c>
      <c r="K4" s="30">
        <f t="shared" ref="K4:K7" si="0">E4+H4+J4</f>
        <v>76</v>
      </c>
      <c r="L4" s="30">
        <v>1</v>
      </c>
    </row>
    <row r="5" ht="137.25" customHeight="1" spans="1:12">
      <c r="A5" s="30">
        <v>2</v>
      </c>
      <c r="B5" s="30">
        <v>22105047</v>
      </c>
      <c r="C5" s="30">
        <v>92.43</v>
      </c>
      <c r="D5" s="30">
        <v>4</v>
      </c>
      <c r="E5" s="30">
        <v>33</v>
      </c>
      <c r="F5" s="31" t="s">
        <v>288</v>
      </c>
      <c r="G5" s="31" t="s">
        <v>289</v>
      </c>
      <c r="H5" s="30">
        <v>16</v>
      </c>
      <c r="I5" s="31" t="s">
        <v>290</v>
      </c>
      <c r="J5" s="30">
        <v>20</v>
      </c>
      <c r="K5" s="30">
        <f t="shared" si="0"/>
        <v>69</v>
      </c>
      <c r="L5" s="30">
        <v>2</v>
      </c>
    </row>
    <row r="6" ht="48" spans="1:12">
      <c r="A6" s="30">
        <v>3</v>
      </c>
      <c r="B6" s="30">
        <v>22105045</v>
      </c>
      <c r="C6" s="30">
        <v>93</v>
      </c>
      <c r="D6" s="30">
        <v>2</v>
      </c>
      <c r="E6" s="30">
        <v>37</v>
      </c>
      <c r="F6" s="31" t="s">
        <v>291</v>
      </c>
      <c r="G6" s="31" t="s">
        <v>292</v>
      </c>
      <c r="H6" s="30">
        <v>8</v>
      </c>
      <c r="I6" s="31" t="s">
        <v>293</v>
      </c>
      <c r="J6" s="30">
        <v>15</v>
      </c>
      <c r="K6" s="30">
        <f t="shared" si="0"/>
        <v>60</v>
      </c>
      <c r="L6" s="30">
        <v>3</v>
      </c>
    </row>
    <row r="7" ht="72" spans="1:12">
      <c r="A7" s="30">
        <v>4</v>
      </c>
      <c r="B7" s="30">
        <v>22105046</v>
      </c>
      <c r="C7" s="30">
        <v>92.57</v>
      </c>
      <c r="D7" s="30">
        <v>3</v>
      </c>
      <c r="E7" s="30">
        <v>35</v>
      </c>
      <c r="F7" s="31" t="s">
        <v>294</v>
      </c>
      <c r="G7" s="31" t="s">
        <v>295</v>
      </c>
      <c r="H7" s="30">
        <v>4</v>
      </c>
      <c r="I7" s="31" t="s">
        <v>296</v>
      </c>
      <c r="J7" s="30">
        <v>20</v>
      </c>
      <c r="K7" s="30">
        <f t="shared" si="0"/>
        <v>59</v>
      </c>
      <c r="L7" s="30">
        <v>4</v>
      </c>
    </row>
    <row r="8" ht="36" spans="1:12">
      <c r="A8" s="30">
        <v>5</v>
      </c>
      <c r="B8" s="32" t="s">
        <v>297</v>
      </c>
      <c r="C8" s="32" t="s">
        <v>298</v>
      </c>
      <c r="D8" s="32" t="s">
        <v>299</v>
      </c>
      <c r="E8" s="32" t="s">
        <v>300</v>
      </c>
      <c r="F8" s="33" t="s">
        <v>301</v>
      </c>
      <c r="G8" s="33" t="s">
        <v>302</v>
      </c>
      <c r="H8" s="32" t="s">
        <v>303</v>
      </c>
      <c r="I8" s="33" t="s">
        <v>304</v>
      </c>
      <c r="J8" s="32" t="s">
        <v>305</v>
      </c>
      <c r="K8" s="34">
        <v>58</v>
      </c>
      <c r="L8" s="30">
        <v>5</v>
      </c>
    </row>
    <row r="9" ht="132" spans="1:12">
      <c r="A9" s="30">
        <v>6</v>
      </c>
      <c r="B9" s="30">
        <v>22105032</v>
      </c>
      <c r="C9" s="30">
        <v>92.14</v>
      </c>
      <c r="D9" s="30">
        <v>6</v>
      </c>
      <c r="E9" s="30">
        <v>31</v>
      </c>
      <c r="F9" s="31" t="s">
        <v>306</v>
      </c>
      <c r="G9" s="31" t="s">
        <v>307</v>
      </c>
      <c r="H9" s="30">
        <v>16</v>
      </c>
      <c r="I9" s="31" t="s">
        <v>308</v>
      </c>
      <c r="J9" s="30">
        <v>10.5</v>
      </c>
      <c r="K9" s="30">
        <f t="shared" ref="K9:K11" si="1">E9+H9+J9</f>
        <v>57.5</v>
      </c>
      <c r="L9" s="30">
        <v>6</v>
      </c>
    </row>
    <row r="10" ht="175" customHeight="1" spans="1:12">
      <c r="A10" s="30">
        <v>7</v>
      </c>
      <c r="B10" s="30">
        <v>22105044</v>
      </c>
      <c r="C10" s="30">
        <v>90.43</v>
      </c>
      <c r="D10" s="30">
        <v>13</v>
      </c>
      <c r="E10" s="30">
        <v>24</v>
      </c>
      <c r="F10" s="31" t="s">
        <v>309</v>
      </c>
      <c r="G10" s="31" t="s">
        <v>310</v>
      </c>
      <c r="H10" s="30">
        <v>16</v>
      </c>
      <c r="I10" s="31" t="s">
        <v>311</v>
      </c>
      <c r="J10" s="30">
        <v>17.5</v>
      </c>
      <c r="K10" s="30">
        <f t="shared" si="1"/>
        <v>57.5</v>
      </c>
      <c r="L10" s="30">
        <v>6</v>
      </c>
    </row>
    <row r="11" ht="108" spans="1:12">
      <c r="A11" s="30">
        <v>8</v>
      </c>
      <c r="B11" s="30">
        <v>22105041</v>
      </c>
      <c r="C11" s="30">
        <v>91.57</v>
      </c>
      <c r="D11" s="30">
        <v>9</v>
      </c>
      <c r="E11" s="30">
        <v>28</v>
      </c>
      <c r="F11" s="31" t="s">
        <v>312</v>
      </c>
      <c r="G11" s="31" t="s">
        <v>313</v>
      </c>
      <c r="H11" s="30">
        <v>12</v>
      </c>
      <c r="I11" s="31" t="s">
        <v>314</v>
      </c>
      <c r="J11" s="30">
        <v>16</v>
      </c>
      <c r="K11" s="30">
        <f t="shared" si="1"/>
        <v>56</v>
      </c>
      <c r="L11" s="30">
        <v>8</v>
      </c>
    </row>
    <row r="12" ht="72" spans="1:12">
      <c r="A12" s="30">
        <v>9</v>
      </c>
      <c r="B12" s="32" t="s">
        <v>315</v>
      </c>
      <c r="C12" s="32" t="s">
        <v>316</v>
      </c>
      <c r="D12" s="34">
        <v>12</v>
      </c>
      <c r="E12" s="34">
        <v>25</v>
      </c>
      <c r="F12" s="33" t="s">
        <v>317</v>
      </c>
      <c r="G12" s="33" t="s">
        <v>240</v>
      </c>
      <c r="H12" s="34">
        <v>8</v>
      </c>
      <c r="I12" s="33" t="s">
        <v>318</v>
      </c>
      <c r="J12" s="34">
        <v>20</v>
      </c>
      <c r="K12" s="34">
        <v>53</v>
      </c>
      <c r="L12" s="30">
        <v>9</v>
      </c>
    </row>
    <row r="13" ht="155" customHeight="1" spans="1:12">
      <c r="A13" s="30">
        <v>10</v>
      </c>
      <c r="B13" s="34">
        <v>22105030</v>
      </c>
      <c r="C13" s="34">
        <v>92</v>
      </c>
      <c r="D13" s="34">
        <v>7</v>
      </c>
      <c r="E13" s="34">
        <v>30</v>
      </c>
      <c r="F13" s="35" t="s">
        <v>319</v>
      </c>
      <c r="G13" s="35" t="s">
        <v>319</v>
      </c>
      <c r="H13" s="34">
        <v>0</v>
      </c>
      <c r="I13" s="35" t="s">
        <v>320</v>
      </c>
      <c r="J13" s="34">
        <v>20</v>
      </c>
      <c r="K13" s="34">
        <f t="shared" ref="K13:K20" si="2">E13+H13+J13</f>
        <v>50</v>
      </c>
      <c r="L13" s="30">
        <v>10</v>
      </c>
    </row>
    <row r="14" ht="48" spans="1:12">
      <c r="A14" s="30">
        <v>11</v>
      </c>
      <c r="B14" s="36">
        <v>22105043</v>
      </c>
      <c r="C14" s="36">
        <v>92.43</v>
      </c>
      <c r="D14" s="34">
        <v>4</v>
      </c>
      <c r="E14" s="34">
        <v>33</v>
      </c>
      <c r="F14" s="35"/>
      <c r="G14" s="35"/>
      <c r="H14" s="34"/>
      <c r="I14" s="35" t="s">
        <v>321</v>
      </c>
      <c r="J14" s="34">
        <v>16.5</v>
      </c>
      <c r="K14" s="34">
        <f t="shared" si="2"/>
        <v>49.5</v>
      </c>
      <c r="L14" s="30">
        <v>11</v>
      </c>
    </row>
    <row r="15" ht="60" spans="1:12">
      <c r="A15" s="30">
        <v>12</v>
      </c>
      <c r="B15" s="37" t="s">
        <v>322</v>
      </c>
      <c r="C15" s="37" t="s">
        <v>323</v>
      </c>
      <c r="D15" s="30">
        <v>11</v>
      </c>
      <c r="E15" s="30">
        <v>26</v>
      </c>
      <c r="F15" s="38" t="s">
        <v>324</v>
      </c>
      <c r="G15" s="38" t="s">
        <v>325</v>
      </c>
      <c r="H15" s="37" t="s">
        <v>326</v>
      </c>
      <c r="I15" s="38" t="s">
        <v>327</v>
      </c>
      <c r="J15" s="30">
        <v>17.5</v>
      </c>
      <c r="K15" s="30">
        <v>47.5</v>
      </c>
      <c r="L15" s="30">
        <v>12</v>
      </c>
    </row>
    <row r="16" ht="108" spans="1:12">
      <c r="A16" s="30">
        <v>13</v>
      </c>
      <c r="B16" s="37" t="s">
        <v>328</v>
      </c>
      <c r="C16" s="37" t="s">
        <v>329</v>
      </c>
      <c r="D16" s="30">
        <v>10</v>
      </c>
      <c r="E16" s="30">
        <v>27</v>
      </c>
      <c r="F16" s="38"/>
      <c r="G16" s="38"/>
      <c r="H16" s="37" t="s">
        <v>330</v>
      </c>
      <c r="I16" s="38" t="s">
        <v>331</v>
      </c>
      <c r="J16" s="30">
        <v>20</v>
      </c>
      <c r="K16" s="30">
        <v>47</v>
      </c>
      <c r="L16" s="30">
        <v>13</v>
      </c>
    </row>
    <row r="17" ht="60" spans="1:12">
      <c r="A17" s="30">
        <v>14</v>
      </c>
      <c r="B17" s="32" t="s">
        <v>332</v>
      </c>
      <c r="C17" s="32" t="s">
        <v>333</v>
      </c>
      <c r="D17" s="34">
        <v>6</v>
      </c>
      <c r="E17" s="34">
        <v>31</v>
      </c>
      <c r="F17" s="33" t="s">
        <v>334</v>
      </c>
      <c r="G17" s="33" t="s">
        <v>335</v>
      </c>
      <c r="H17" s="32" t="s">
        <v>326</v>
      </c>
      <c r="I17" s="33" t="s">
        <v>336</v>
      </c>
      <c r="J17" s="34">
        <v>11.5</v>
      </c>
      <c r="K17" s="34">
        <v>46.5</v>
      </c>
      <c r="L17" s="30">
        <v>14</v>
      </c>
    </row>
    <row r="18" ht="72" spans="1:12">
      <c r="A18" s="30">
        <v>15</v>
      </c>
      <c r="B18" s="34">
        <v>22105048</v>
      </c>
      <c r="C18" s="34">
        <v>91.57</v>
      </c>
      <c r="D18" s="34">
        <v>9</v>
      </c>
      <c r="E18" s="34">
        <v>28</v>
      </c>
      <c r="F18" s="35" t="s">
        <v>319</v>
      </c>
      <c r="G18" s="35" t="s">
        <v>319</v>
      </c>
      <c r="H18" s="34">
        <v>0</v>
      </c>
      <c r="I18" s="35" t="s">
        <v>337</v>
      </c>
      <c r="J18" s="34">
        <v>16</v>
      </c>
      <c r="K18" s="34">
        <f t="shared" si="2"/>
        <v>44</v>
      </c>
      <c r="L18" s="30">
        <v>15</v>
      </c>
    </row>
    <row r="19" ht="84" spans="1:12">
      <c r="A19" s="30">
        <v>16</v>
      </c>
      <c r="B19" s="34">
        <v>22105034</v>
      </c>
      <c r="C19" s="34">
        <v>90.43</v>
      </c>
      <c r="D19" s="34">
        <v>13</v>
      </c>
      <c r="E19" s="34">
        <v>24</v>
      </c>
      <c r="F19" s="35" t="s">
        <v>338</v>
      </c>
      <c r="G19" s="35" t="s">
        <v>339</v>
      </c>
      <c r="H19" s="34">
        <v>4</v>
      </c>
      <c r="I19" s="35" t="s">
        <v>340</v>
      </c>
      <c r="J19" s="34">
        <v>12.5</v>
      </c>
      <c r="K19" s="34">
        <f t="shared" si="2"/>
        <v>40.5</v>
      </c>
      <c r="L19" s="30">
        <v>16</v>
      </c>
    </row>
    <row r="20" ht="72" spans="1:12">
      <c r="A20" s="30">
        <v>17</v>
      </c>
      <c r="B20" s="39">
        <v>22105040</v>
      </c>
      <c r="C20" s="30">
        <v>92.14</v>
      </c>
      <c r="D20" s="30">
        <v>6</v>
      </c>
      <c r="E20" s="30">
        <v>31</v>
      </c>
      <c r="F20" s="31"/>
      <c r="G20" s="31"/>
      <c r="H20" s="30"/>
      <c r="I20" s="31" t="s">
        <v>341</v>
      </c>
      <c r="J20" s="30">
        <v>9</v>
      </c>
      <c r="K20" s="30">
        <f t="shared" si="2"/>
        <v>40</v>
      </c>
      <c r="L20" s="30">
        <v>17</v>
      </c>
    </row>
    <row r="21" ht="48" spans="1:12">
      <c r="A21" s="30">
        <v>18</v>
      </c>
      <c r="B21" s="37" t="s">
        <v>342</v>
      </c>
      <c r="C21" s="37" t="s">
        <v>343</v>
      </c>
      <c r="D21" s="30">
        <v>8</v>
      </c>
      <c r="E21" s="30">
        <v>29</v>
      </c>
      <c r="F21" s="38"/>
      <c r="G21" s="38"/>
      <c r="H21" s="37" t="s">
        <v>330</v>
      </c>
      <c r="I21" s="38" t="s">
        <v>344</v>
      </c>
      <c r="J21" s="30">
        <v>9</v>
      </c>
      <c r="K21" s="30">
        <v>38</v>
      </c>
      <c r="L21" s="30">
        <v>18</v>
      </c>
    </row>
    <row r="22" ht="36" spans="1:12">
      <c r="A22" s="30">
        <v>19</v>
      </c>
      <c r="B22" s="37" t="s">
        <v>345</v>
      </c>
      <c r="C22" s="37" t="s">
        <v>346</v>
      </c>
      <c r="D22" s="37" t="s">
        <v>347</v>
      </c>
      <c r="E22" s="37" t="s">
        <v>348</v>
      </c>
      <c r="F22" s="38" t="s">
        <v>349</v>
      </c>
      <c r="G22" s="38" t="s">
        <v>325</v>
      </c>
      <c r="H22" s="37" t="s">
        <v>326</v>
      </c>
      <c r="I22" s="38" t="s">
        <v>350</v>
      </c>
      <c r="J22" s="30">
        <v>5</v>
      </c>
      <c r="K22" s="30">
        <v>37</v>
      </c>
      <c r="L22" s="30">
        <v>19</v>
      </c>
    </row>
    <row r="23" ht="72" spans="1:12">
      <c r="A23" s="30">
        <v>20</v>
      </c>
      <c r="B23" s="39">
        <v>22105031</v>
      </c>
      <c r="C23" s="30">
        <v>91</v>
      </c>
      <c r="D23" s="30">
        <v>12</v>
      </c>
      <c r="E23" s="30">
        <v>25</v>
      </c>
      <c r="F23" s="31"/>
      <c r="G23" s="31"/>
      <c r="H23" s="30"/>
      <c r="I23" s="31" t="s">
        <v>351</v>
      </c>
      <c r="J23" s="30">
        <v>12</v>
      </c>
      <c r="K23" s="30">
        <f>E23+H23+J23</f>
        <v>37</v>
      </c>
      <c r="L23" s="30">
        <v>19</v>
      </c>
    </row>
    <row r="24" ht="60" spans="1:12">
      <c r="A24" s="30">
        <v>21</v>
      </c>
      <c r="B24" s="32" t="s">
        <v>352</v>
      </c>
      <c r="C24" s="32" t="s">
        <v>353</v>
      </c>
      <c r="D24" s="34">
        <v>14</v>
      </c>
      <c r="E24" s="34">
        <v>23</v>
      </c>
      <c r="F24" s="33"/>
      <c r="G24" s="33"/>
      <c r="H24" s="32" t="s">
        <v>330</v>
      </c>
      <c r="I24" s="33" t="s">
        <v>354</v>
      </c>
      <c r="J24" s="32" t="s">
        <v>347</v>
      </c>
      <c r="K24" s="34">
        <v>32</v>
      </c>
      <c r="L24" s="30">
        <v>21</v>
      </c>
    </row>
    <row r="25" ht="24" spans="1:12">
      <c r="A25" s="30">
        <v>22</v>
      </c>
      <c r="B25" s="37">
        <v>22105035</v>
      </c>
      <c r="C25" s="37">
        <v>89.71</v>
      </c>
      <c r="D25" s="30">
        <v>15</v>
      </c>
      <c r="E25" s="30">
        <v>22</v>
      </c>
      <c r="F25" s="38"/>
      <c r="G25" s="38"/>
      <c r="H25" s="37">
        <v>0</v>
      </c>
      <c r="I25" s="38" t="s">
        <v>355</v>
      </c>
      <c r="J25" s="37">
        <v>2.5</v>
      </c>
      <c r="K25" s="30">
        <v>24.5</v>
      </c>
      <c r="L25" s="30">
        <v>22</v>
      </c>
    </row>
    <row r="29" ht="32" customHeight="1" spans="1:12">
      <c r="A29" s="40" t="s">
        <v>356</v>
      </c>
      <c r="B29" s="41"/>
      <c r="C29" s="41"/>
      <c r="D29" s="41"/>
      <c r="E29" s="41"/>
      <c r="F29" s="41"/>
      <c r="G29" s="41"/>
      <c r="H29" s="41"/>
      <c r="I29" s="41"/>
      <c r="J29" s="41"/>
      <c r="K29" s="41"/>
      <c r="L29" s="74"/>
    </row>
    <row r="30" s="3" customFormat="1" ht="45" customHeight="1" spans="1:12">
      <c r="A30" s="27" t="s">
        <v>85</v>
      </c>
      <c r="B30" s="27" t="s">
        <v>1</v>
      </c>
      <c r="C30" s="28" t="s">
        <v>282</v>
      </c>
      <c r="D30" s="28" t="s">
        <v>283</v>
      </c>
      <c r="E30" s="28" t="s">
        <v>284</v>
      </c>
      <c r="F30" s="29" t="s">
        <v>86</v>
      </c>
      <c r="G30" s="29" t="s">
        <v>148</v>
      </c>
      <c r="H30" s="29" t="s">
        <v>88</v>
      </c>
      <c r="I30" s="29" t="s">
        <v>89</v>
      </c>
      <c r="J30" s="29" t="s">
        <v>90</v>
      </c>
      <c r="K30" s="29" t="s">
        <v>91</v>
      </c>
      <c r="L30" s="29" t="s">
        <v>20</v>
      </c>
    </row>
    <row r="31" s="3" customFormat="1" ht="141" customHeight="1" spans="1:238">
      <c r="A31" s="30">
        <v>1</v>
      </c>
      <c r="B31" s="42">
        <v>22105013</v>
      </c>
      <c r="C31" s="42">
        <v>91.29</v>
      </c>
      <c r="D31" s="43">
        <v>2</v>
      </c>
      <c r="E31" s="42">
        <v>38</v>
      </c>
      <c r="F31" s="44" t="s">
        <v>357</v>
      </c>
      <c r="G31" s="44" t="s">
        <v>358</v>
      </c>
      <c r="H31" s="42">
        <v>25</v>
      </c>
      <c r="I31" s="44" t="s">
        <v>359</v>
      </c>
      <c r="J31" s="43">
        <v>20</v>
      </c>
      <c r="K31" s="43">
        <f t="shared" ref="K31:K44" si="3">E31+H31+J31</f>
        <v>83</v>
      </c>
      <c r="L31" s="62">
        <v>1</v>
      </c>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row>
    <row r="32" ht="60" customHeight="1" spans="1:238">
      <c r="A32" s="30">
        <v>2</v>
      </c>
      <c r="B32" s="45">
        <v>22105015</v>
      </c>
      <c r="C32" s="43">
        <v>90.71</v>
      </c>
      <c r="D32" s="43">
        <v>4</v>
      </c>
      <c r="E32" s="43">
        <v>35</v>
      </c>
      <c r="F32" s="46" t="s">
        <v>360</v>
      </c>
      <c r="G32" s="46" t="s">
        <v>361</v>
      </c>
      <c r="H32" s="43">
        <v>12</v>
      </c>
      <c r="I32" s="46" t="s">
        <v>362</v>
      </c>
      <c r="J32" s="43">
        <v>20</v>
      </c>
      <c r="K32" s="43">
        <f t="shared" si="3"/>
        <v>67</v>
      </c>
      <c r="L32" s="62">
        <v>2</v>
      </c>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row>
    <row r="33" ht="409" customHeight="1" spans="1:238">
      <c r="A33" s="30">
        <v>3</v>
      </c>
      <c r="B33" s="43">
        <v>22105004</v>
      </c>
      <c r="C33" s="47">
        <v>90.8571429</v>
      </c>
      <c r="D33" s="43">
        <v>3</v>
      </c>
      <c r="E33" s="43">
        <v>36</v>
      </c>
      <c r="F33" s="48" t="s">
        <v>363</v>
      </c>
      <c r="G33" s="48" t="s">
        <v>364</v>
      </c>
      <c r="H33" s="43">
        <v>8</v>
      </c>
      <c r="I33" s="48" t="s">
        <v>365</v>
      </c>
      <c r="J33" s="43">
        <v>15.5</v>
      </c>
      <c r="K33" s="43">
        <f t="shared" si="3"/>
        <v>59.5</v>
      </c>
      <c r="L33" s="62">
        <v>3</v>
      </c>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row>
    <row r="34" ht="84" spans="1:238">
      <c r="A34" s="30">
        <v>4</v>
      </c>
      <c r="B34" s="43">
        <v>22105002</v>
      </c>
      <c r="C34" s="47">
        <v>90</v>
      </c>
      <c r="D34" s="43">
        <v>5</v>
      </c>
      <c r="E34" s="43">
        <v>34</v>
      </c>
      <c r="F34" s="48" t="s">
        <v>366</v>
      </c>
      <c r="G34" s="48" t="s">
        <v>367</v>
      </c>
      <c r="H34" s="43">
        <v>8</v>
      </c>
      <c r="I34" s="48" t="s">
        <v>368</v>
      </c>
      <c r="J34" s="43">
        <v>15.5</v>
      </c>
      <c r="K34" s="43">
        <f t="shared" si="3"/>
        <v>57.5</v>
      </c>
      <c r="L34" s="62">
        <v>4</v>
      </c>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row>
    <row r="35" ht="134" customHeight="1" spans="1:238">
      <c r="A35" s="30">
        <v>5</v>
      </c>
      <c r="B35" s="43">
        <v>22105008</v>
      </c>
      <c r="C35" s="47">
        <v>88.7142857142857</v>
      </c>
      <c r="D35" s="43">
        <v>9</v>
      </c>
      <c r="E35" s="43">
        <v>30</v>
      </c>
      <c r="F35" s="48" t="s">
        <v>369</v>
      </c>
      <c r="G35" s="48" t="s">
        <v>370</v>
      </c>
      <c r="H35" s="43">
        <v>16</v>
      </c>
      <c r="I35" s="48" t="s">
        <v>371</v>
      </c>
      <c r="J35" s="43">
        <v>11</v>
      </c>
      <c r="K35" s="43">
        <f t="shared" si="3"/>
        <v>57</v>
      </c>
      <c r="L35" s="62">
        <v>5</v>
      </c>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row>
    <row r="36" ht="120" customHeight="1" spans="1:12">
      <c r="A36" s="30">
        <v>6</v>
      </c>
      <c r="B36" s="49">
        <v>22105011</v>
      </c>
      <c r="C36" s="50">
        <v>89.7142857142857</v>
      </c>
      <c r="D36" s="43">
        <v>7</v>
      </c>
      <c r="E36" s="49">
        <v>32</v>
      </c>
      <c r="F36" s="51" t="s">
        <v>372</v>
      </c>
      <c r="G36" s="51" t="s">
        <v>367</v>
      </c>
      <c r="H36" s="49">
        <v>8</v>
      </c>
      <c r="I36" s="75" t="s">
        <v>373</v>
      </c>
      <c r="J36" s="43">
        <v>16</v>
      </c>
      <c r="K36" s="43">
        <f t="shared" si="3"/>
        <v>56</v>
      </c>
      <c r="L36" s="62">
        <v>6</v>
      </c>
    </row>
    <row r="37" ht="84" spans="1:12">
      <c r="A37" s="30">
        <v>7</v>
      </c>
      <c r="B37" s="45">
        <v>22105006</v>
      </c>
      <c r="C37" s="43">
        <v>87.43</v>
      </c>
      <c r="D37" s="43">
        <v>11</v>
      </c>
      <c r="E37" s="43">
        <v>28</v>
      </c>
      <c r="F37" s="46" t="s">
        <v>374</v>
      </c>
      <c r="G37" s="46" t="s">
        <v>375</v>
      </c>
      <c r="H37" s="43">
        <v>8</v>
      </c>
      <c r="I37" s="46" t="s">
        <v>376</v>
      </c>
      <c r="J37" s="43">
        <v>19</v>
      </c>
      <c r="K37" s="43">
        <f t="shared" si="3"/>
        <v>55</v>
      </c>
      <c r="L37" s="62">
        <v>7</v>
      </c>
    </row>
    <row r="38" s="3" customFormat="1" ht="60" spans="1:238">
      <c r="A38" s="30">
        <v>8</v>
      </c>
      <c r="B38" s="39">
        <v>22105012</v>
      </c>
      <c r="C38" s="42">
        <v>87.86</v>
      </c>
      <c r="D38" s="43">
        <v>10</v>
      </c>
      <c r="E38" s="42">
        <v>29</v>
      </c>
      <c r="F38" s="44" t="s">
        <v>377</v>
      </c>
      <c r="G38" s="44" t="s">
        <v>375</v>
      </c>
      <c r="H38" s="42">
        <v>8</v>
      </c>
      <c r="I38" s="44" t="s">
        <v>378</v>
      </c>
      <c r="J38" s="43">
        <v>14.5</v>
      </c>
      <c r="K38" s="43">
        <f t="shared" si="3"/>
        <v>51.5</v>
      </c>
      <c r="L38" s="62">
        <v>8</v>
      </c>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row>
    <row r="39" s="3" customFormat="1" ht="60" spans="1:12">
      <c r="A39" s="30">
        <v>9</v>
      </c>
      <c r="B39" s="43">
        <v>22105007</v>
      </c>
      <c r="C39" s="47">
        <v>89.8571429</v>
      </c>
      <c r="D39" s="43">
        <v>6</v>
      </c>
      <c r="E39" s="43">
        <v>33</v>
      </c>
      <c r="F39" s="48" t="s">
        <v>379</v>
      </c>
      <c r="G39" s="43" t="s">
        <v>380</v>
      </c>
      <c r="H39" s="43">
        <v>8</v>
      </c>
      <c r="I39" s="48" t="s">
        <v>381</v>
      </c>
      <c r="J39" s="43">
        <v>10.5</v>
      </c>
      <c r="K39" s="43">
        <f t="shared" si="3"/>
        <v>51.5</v>
      </c>
      <c r="L39" s="62">
        <v>8</v>
      </c>
    </row>
    <row r="40" s="3" customFormat="1" ht="31" customHeight="1" spans="1:238">
      <c r="A40" s="30">
        <v>10</v>
      </c>
      <c r="B40" s="43">
        <v>22105003</v>
      </c>
      <c r="C40" s="47">
        <v>92</v>
      </c>
      <c r="D40" s="43">
        <v>1</v>
      </c>
      <c r="E40" s="43">
        <v>40</v>
      </c>
      <c r="F40" s="43" t="s">
        <v>382</v>
      </c>
      <c r="G40" s="43" t="s">
        <v>383</v>
      </c>
      <c r="H40" s="43">
        <v>8</v>
      </c>
      <c r="I40" s="48" t="s">
        <v>384</v>
      </c>
      <c r="J40" s="43">
        <v>2.5</v>
      </c>
      <c r="K40" s="43">
        <f t="shared" si="3"/>
        <v>50.5</v>
      </c>
      <c r="L40" s="62">
        <v>10</v>
      </c>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row>
    <row r="41" s="3" customFormat="1" customHeight="1" spans="1:12">
      <c r="A41" s="30">
        <v>11</v>
      </c>
      <c r="B41" s="52">
        <v>22105010</v>
      </c>
      <c r="C41" s="42">
        <v>89.14</v>
      </c>
      <c r="D41" s="43">
        <v>8</v>
      </c>
      <c r="E41" s="52" t="s">
        <v>385</v>
      </c>
      <c r="F41" s="52" t="s">
        <v>279</v>
      </c>
      <c r="G41" s="52" t="s">
        <v>279</v>
      </c>
      <c r="H41" s="42"/>
      <c r="I41" s="52" t="s">
        <v>386</v>
      </c>
      <c r="J41" s="43" t="s">
        <v>387</v>
      </c>
      <c r="K41" s="43">
        <f t="shared" si="3"/>
        <v>37</v>
      </c>
      <c r="L41" s="62">
        <v>11</v>
      </c>
    </row>
    <row r="42" s="3" customFormat="1" customHeight="1" spans="1:12">
      <c r="A42" s="30">
        <v>12</v>
      </c>
      <c r="B42" s="53">
        <v>22105005</v>
      </c>
      <c r="C42" s="43">
        <v>87.42</v>
      </c>
      <c r="D42" s="53">
        <v>12</v>
      </c>
      <c r="E42" s="43">
        <v>27</v>
      </c>
      <c r="F42" s="43"/>
      <c r="G42" s="53"/>
      <c r="H42" s="43">
        <v>0</v>
      </c>
      <c r="I42" s="43" t="s">
        <v>388</v>
      </c>
      <c r="J42" s="43">
        <v>10</v>
      </c>
      <c r="K42" s="43">
        <f t="shared" si="3"/>
        <v>37</v>
      </c>
      <c r="L42" s="62">
        <v>11</v>
      </c>
    </row>
    <row r="43" s="3" customFormat="1" customHeight="1" spans="1:238">
      <c r="A43" s="54">
        <v>13</v>
      </c>
      <c r="B43" s="55">
        <v>22105014</v>
      </c>
      <c r="C43" s="56">
        <v>86.57</v>
      </c>
      <c r="D43" s="55">
        <v>13</v>
      </c>
      <c r="E43" s="56">
        <v>26</v>
      </c>
      <c r="F43" s="56" t="s">
        <v>389</v>
      </c>
      <c r="G43" s="55" t="s">
        <v>389</v>
      </c>
      <c r="H43" s="56">
        <v>0</v>
      </c>
      <c r="I43" s="56" t="s">
        <v>390</v>
      </c>
      <c r="J43" s="56">
        <v>8.5</v>
      </c>
      <c r="K43" s="56">
        <f t="shared" si="3"/>
        <v>34.5</v>
      </c>
      <c r="L43" s="76">
        <v>13</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row>
    <row r="44" s="3" customFormat="1" customHeight="1" spans="1:238">
      <c r="A44" s="30">
        <v>14</v>
      </c>
      <c r="B44" s="57">
        <v>22105001</v>
      </c>
      <c r="C44" s="42">
        <v>82.71</v>
      </c>
      <c r="D44" s="57">
        <v>14</v>
      </c>
      <c r="E44" s="42">
        <v>25</v>
      </c>
      <c r="F44" s="42" t="s">
        <v>389</v>
      </c>
      <c r="G44" s="57" t="s">
        <v>389</v>
      </c>
      <c r="H44" s="42">
        <v>0</v>
      </c>
      <c r="I44" s="42" t="s">
        <v>391</v>
      </c>
      <c r="J44" s="42">
        <v>9.5</v>
      </c>
      <c r="K44" s="42">
        <f t="shared" si="3"/>
        <v>34.5</v>
      </c>
      <c r="L44" s="62">
        <v>14</v>
      </c>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row>
    <row r="45" s="3" customFormat="1" spans="1:238">
      <c r="A45" s="8"/>
      <c r="B45" s="58"/>
      <c r="C45" s="59"/>
      <c r="D45" s="58"/>
      <c r="E45" s="59"/>
      <c r="F45" s="59"/>
      <c r="G45" s="58"/>
      <c r="H45" s="59"/>
      <c r="I45" s="59"/>
      <c r="J45" s="59"/>
      <c r="K45" s="59"/>
      <c r="L45" s="77"/>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row>
    <row r="46" s="3" customFormat="1" spans="1:238">
      <c r="A46" s="8"/>
      <c r="B46" s="58"/>
      <c r="C46" s="59"/>
      <c r="D46" s="58"/>
      <c r="E46" s="59"/>
      <c r="F46" s="59"/>
      <c r="G46" s="58"/>
      <c r="H46" s="59"/>
      <c r="I46" s="59"/>
      <c r="J46" s="59"/>
      <c r="K46" s="59"/>
      <c r="L46" s="77"/>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row>
    <row r="47" s="3" customFormat="1" spans="1:238">
      <c r="A47" s="8"/>
      <c r="B47" s="58"/>
      <c r="C47" s="59"/>
      <c r="D47" s="58"/>
      <c r="E47" s="59"/>
      <c r="F47" s="59"/>
      <c r="G47" s="58"/>
      <c r="H47" s="59"/>
      <c r="I47" s="59"/>
      <c r="J47" s="59"/>
      <c r="K47" s="59"/>
      <c r="L47" s="77"/>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row>
    <row r="48" s="3" customFormat="1" ht="33" customHeight="1" spans="1:13">
      <c r="A48" s="60" t="s">
        <v>392</v>
      </c>
      <c r="B48" s="61"/>
      <c r="C48" s="61"/>
      <c r="D48" s="61"/>
      <c r="E48" s="61"/>
      <c r="F48" s="61"/>
      <c r="G48" s="61"/>
      <c r="H48" s="61"/>
      <c r="I48" s="61"/>
      <c r="J48" s="61"/>
      <c r="K48" s="61"/>
      <c r="L48" s="61"/>
      <c r="M48" s="78"/>
    </row>
    <row r="49" s="3" customFormat="1" ht="42" customHeight="1" spans="1:13">
      <c r="A49" s="27" t="s">
        <v>85</v>
      </c>
      <c r="B49" s="27" t="s">
        <v>1</v>
      </c>
      <c r="C49" s="28" t="s">
        <v>282</v>
      </c>
      <c r="D49" s="28" t="s">
        <v>283</v>
      </c>
      <c r="E49" s="28" t="s">
        <v>284</v>
      </c>
      <c r="F49" s="29" t="s">
        <v>86</v>
      </c>
      <c r="G49" s="29" t="s">
        <v>148</v>
      </c>
      <c r="H49" s="29" t="s">
        <v>88</v>
      </c>
      <c r="I49" s="29" t="s">
        <v>89</v>
      </c>
      <c r="J49" s="29" t="s">
        <v>90</v>
      </c>
      <c r="K49" s="29" t="s">
        <v>91</v>
      </c>
      <c r="L49" s="29" t="s">
        <v>20</v>
      </c>
      <c r="M49" s="78"/>
    </row>
    <row r="50" s="3" customFormat="1" ht="97.5" customHeight="1" spans="1:12">
      <c r="A50" s="62">
        <v>1</v>
      </c>
      <c r="B50" s="39">
        <v>22105019</v>
      </c>
      <c r="C50" s="62">
        <v>89.8</v>
      </c>
      <c r="D50" s="62">
        <v>10</v>
      </c>
      <c r="E50" s="62">
        <v>28</v>
      </c>
      <c r="F50" s="31" t="s">
        <v>393</v>
      </c>
      <c r="G50" s="63" t="s">
        <v>394</v>
      </c>
      <c r="H50" s="62">
        <v>24</v>
      </c>
      <c r="I50" s="63" t="s">
        <v>395</v>
      </c>
      <c r="J50" s="30">
        <v>16</v>
      </c>
      <c r="K50" s="62">
        <v>68</v>
      </c>
      <c r="L50" s="62">
        <v>1</v>
      </c>
    </row>
    <row r="51" s="3" customFormat="1" ht="113" customHeight="1" spans="1:12">
      <c r="A51" s="62">
        <v>2</v>
      </c>
      <c r="B51" s="39">
        <v>22105027</v>
      </c>
      <c r="C51" s="62">
        <v>93.83</v>
      </c>
      <c r="D51" s="39">
        <v>2</v>
      </c>
      <c r="E51" s="39">
        <v>37</v>
      </c>
      <c r="F51" s="63" t="s">
        <v>396</v>
      </c>
      <c r="G51" s="63" t="s">
        <v>397</v>
      </c>
      <c r="H51" s="30">
        <v>8</v>
      </c>
      <c r="I51" s="63" t="s">
        <v>398</v>
      </c>
      <c r="J51" s="30">
        <v>13</v>
      </c>
      <c r="K51" s="62">
        <v>58</v>
      </c>
      <c r="L51" s="62">
        <v>2</v>
      </c>
    </row>
    <row r="52" s="3" customFormat="1" ht="97.5" customHeight="1" spans="1:12">
      <c r="A52" s="62">
        <v>3</v>
      </c>
      <c r="B52" s="62">
        <v>22105016</v>
      </c>
      <c r="C52" s="30">
        <v>91.6</v>
      </c>
      <c r="D52" s="30">
        <v>5</v>
      </c>
      <c r="E52" s="30">
        <v>33</v>
      </c>
      <c r="F52" s="63" t="s">
        <v>399</v>
      </c>
      <c r="G52" s="63" t="s">
        <v>400</v>
      </c>
      <c r="H52" s="30">
        <v>12</v>
      </c>
      <c r="I52" s="63" t="s">
        <v>401</v>
      </c>
      <c r="J52" s="30">
        <v>12.5</v>
      </c>
      <c r="K52" s="30">
        <v>57.5</v>
      </c>
      <c r="L52" s="62">
        <v>3</v>
      </c>
    </row>
    <row r="53" s="3" customFormat="1" ht="97.5" customHeight="1" spans="1:12">
      <c r="A53" s="62">
        <v>4</v>
      </c>
      <c r="B53" s="30">
        <v>22105018</v>
      </c>
      <c r="C53" s="62">
        <v>90</v>
      </c>
      <c r="D53" s="62">
        <v>9</v>
      </c>
      <c r="E53" s="62">
        <v>29</v>
      </c>
      <c r="F53" s="63" t="s">
        <v>402</v>
      </c>
      <c r="G53" s="63" t="s">
        <v>403</v>
      </c>
      <c r="H53" s="62">
        <v>20</v>
      </c>
      <c r="I53" s="63" t="s">
        <v>404</v>
      </c>
      <c r="J53" s="62">
        <v>8</v>
      </c>
      <c r="K53" s="62">
        <v>57</v>
      </c>
      <c r="L53" s="62">
        <v>4</v>
      </c>
    </row>
    <row r="54" s="3" customFormat="1" ht="97.5" customHeight="1" spans="1:13">
      <c r="A54" s="62">
        <v>5</v>
      </c>
      <c r="B54" s="62">
        <v>22105017</v>
      </c>
      <c r="C54" s="62">
        <v>91</v>
      </c>
      <c r="D54" s="62">
        <v>7</v>
      </c>
      <c r="E54" s="62">
        <v>31</v>
      </c>
      <c r="F54" s="63" t="s">
        <v>405</v>
      </c>
      <c r="G54" s="31" t="s">
        <v>406</v>
      </c>
      <c r="H54" s="62">
        <v>12</v>
      </c>
      <c r="I54" s="63" t="s">
        <v>407</v>
      </c>
      <c r="J54" s="62">
        <v>10</v>
      </c>
      <c r="K54" s="62">
        <v>53</v>
      </c>
      <c r="L54" s="30">
        <v>5</v>
      </c>
      <c r="M54" s="79"/>
    </row>
    <row r="55" s="3" customFormat="1" ht="97.5" customHeight="1" spans="1:13">
      <c r="A55" s="62">
        <v>6</v>
      </c>
      <c r="B55" s="62">
        <v>22105021</v>
      </c>
      <c r="C55" s="30">
        <v>94.29</v>
      </c>
      <c r="D55" s="30">
        <v>1</v>
      </c>
      <c r="E55" s="30">
        <v>40</v>
      </c>
      <c r="F55" s="31" t="s">
        <v>408</v>
      </c>
      <c r="G55" s="31" t="s">
        <v>409</v>
      </c>
      <c r="H55" s="30">
        <v>4</v>
      </c>
      <c r="I55" s="63" t="s">
        <v>410</v>
      </c>
      <c r="J55" s="30">
        <v>7</v>
      </c>
      <c r="K55" s="62">
        <v>51</v>
      </c>
      <c r="L55" s="62">
        <v>6</v>
      </c>
      <c r="M55" s="79"/>
    </row>
    <row r="56" s="23" customFormat="1" ht="78" spans="1:36">
      <c r="A56" s="64">
        <v>7</v>
      </c>
      <c r="B56" s="65">
        <v>22105020</v>
      </c>
      <c r="C56" s="66">
        <v>88.5</v>
      </c>
      <c r="D56" s="66">
        <v>13</v>
      </c>
      <c r="E56" s="66">
        <v>25</v>
      </c>
      <c r="F56" s="67" t="s">
        <v>411</v>
      </c>
      <c r="G56" s="67" t="s">
        <v>412</v>
      </c>
      <c r="H56" s="66">
        <v>4</v>
      </c>
      <c r="I56" s="66" t="s">
        <v>413</v>
      </c>
      <c r="J56" s="66">
        <v>20</v>
      </c>
      <c r="K56" s="65">
        <v>49</v>
      </c>
      <c r="L56" s="64">
        <v>7</v>
      </c>
      <c r="M56" s="80"/>
      <c r="N56" s="81"/>
      <c r="O56" s="81"/>
      <c r="P56" s="81"/>
      <c r="Q56" s="81"/>
      <c r="R56" s="81"/>
      <c r="S56" s="81"/>
      <c r="T56" s="81"/>
      <c r="U56" s="81"/>
      <c r="V56" s="81"/>
      <c r="W56" s="81"/>
      <c r="X56" s="81"/>
      <c r="Y56" s="81"/>
      <c r="Z56" s="81"/>
      <c r="AA56" s="81"/>
      <c r="AB56" s="81"/>
      <c r="AC56" s="81"/>
      <c r="AD56" s="81"/>
      <c r="AE56" s="81"/>
      <c r="AF56" s="81"/>
      <c r="AG56" s="81"/>
      <c r="AH56" s="81"/>
      <c r="AI56" s="81"/>
      <c r="AJ56" s="81"/>
    </row>
    <row r="57" s="3" customFormat="1" ht="110.25" customHeight="1" spans="1:13">
      <c r="A57" s="64">
        <v>8</v>
      </c>
      <c r="B57" s="39">
        <v>22105028</v>
      </c>
      <c r="C57" s="30">
        <v>91.86</v>
      </c>
      <c r="D57" s="30">
        <v>4</v>
      </c>
      <c r="E57" s="30">
        <v>34</v>
      </c>
      <c r="F57" s="31"/>
      <c r="G57" s="31"/>
      <c r="H57" s="30"/>
      <c r="I57" s="63" t="s">
        <v>414</v>
      </c>
      <c r="J57" s="30">
        <v>14.5</v>
      </c>
      <c r="K57" s="62">
        <v>48.5</v>
      </c>
      <c r="L57" s="62">
        <v>8</v>
      </c>
      <c r="M57" s="79"/>
    </row>
    <row r="58" s="23" customFormat="1" ht="34" customHeight="1" spans="1:36">
      <c r="A58" s="64">
        <v>9</v>
      </c>
      <c r="B58" s="65">
        <v>22105024</v>
      </c>
      <c r="C58" s="66">
        <v>91.14</v>
      </c>
      <c r="D58" s="66">
        <v>6</v>
      </c>
      <c r="E58" s="66">
        <v>32</v>
      </c>
      <c r="F58" s="67"/>
      <c r="G58" s="67"/>
      <c r="H58" s="66"/>
      <c r="I58" s="63" t="s">
        <v>415</v>
      </c>
      <c r="J58" s="66">
        <v>7.5</v>
      </c>
      <c r="K58" s="66">
        <v>39.5</v>
      </c>
      <c r="L58" s="64">
        <v>9</v>
      </c>
      <c r="M58" s="80"/>
      <c r="N58" s="81"/>
      <c r="O58" s="81"/>
      <c r="P58" s="81"/>
      <c r="Q58" s="81"/>
      <c r="R58" s="81"/>
      <c r="S58" s="81"/>
      <c r="T58" s="81"/>
      <c r="U58" s="81"/>
      <c r="V58" s="81"/>
      <c r="W58" s="81"/>
      <c r="X58" s="81"/>
      <c r="Y58" s="81"/>
      <c r="Z58" s="81"/>
      <c r="AA58" s="81"/>
      <c r="AB58" s="81"/>
      <c r="AC58" s="81"/>
      <c r="AD58" s="81"/>
      <c r="AE58" s="81"/>
      <c r="AF58" s="81"/>
      <c r="AG58" s="81"/>
      <c r="AH58" s="81"/>
      <c r="AI58" s="81"/>
      <c r="AJ58" s="81"/>
    </row>
    <row r="59" s="23" customFormat="1" ht="41" customHeight="1" spans="1:36">
      <c r="A59" s="64">
        <v>10</v>
      </c>
      <c r="B59" s="68">
        <v>22105025</v>
      </c>
      <c r="C59" s="65">
        <v>92.42</v>
      </c>
      <c r="D59" s="66">
        <v>3</v>
      </c>
      <c r="E59" s="69">
        <v>35</v>
      </c>
      <c r="F59" s="70"/>
      <c r="G59" s="70"/>
      <c r="H59" s="69"/>
      <c r="I59" s="31" t="s">
        <v>416</v>
      </c>
      <c r="J59" s="66">
        <v>4</v>
      </c>
      <c r="K59" s="66">
        <v>39</v>
      </c>
      <c r="L59" s="64">
        <v>10</v>
      </c>
      <c r="M59" s="80"/>
      <c r="N59" s="81"/>
      <c r="O59" s="81"/>
      <c r="P59" s="81"/>
      <c r="Q59" s="81"/>
      <c r="R59" s="81"/>
      <c r="S59" s="81"/>
      <c r="T59" s="81"/>
      <c r="U59" s="81"/>
      <c r="V59" s="81"/>
      <c r="W59" s="81"/>
      <c r="X59" s="81"/>
      <c r="Y59" s="81"/>
      <c r="Z59" s="81"/>
      <c r="AA59" s="81"/>
      <c r="AB59" s="81"/>
      <c r="AC59" s="81"/>
      <c r="AD59" s="81"/>
      <c r="AE59" s="81"/>
      <c r="AF59" s="81"/>
      <c r="AG59" s="81"/>
      <c r="AH59" s="81"/>
      <c r="AI59" s="81"/>
      <c r="AJ59" s="81"/>
    </row>
    <row r="60" s="23" customFormat="1" ht="40" customHeight="1" spans="1:36">
      <c r="A60" s="64">
        <v>11</v>
      </c>
      <c r="B60" s="65">
        <v>22105023</v>
      </c>
      <c r="C60" s="65">
        <v>89.42</v>
      </c>
      <c r="D60" s="66">
        <v>12</v>
      </c>
      <c r="E60" s="66">
        <v>26</v>
      </c>
      <c r="F60" s="67"/>
      <c r="G60" s="67"/>
      <c r="H60" s="66"/>
      <c r="I60" s="63" t="s">
        <v>417</v>
      </c>
      <c r="J60" s="66">
        <v>13</v>
      </c>
      <c r="K60" s="66">
        <v>39</v>
      </c>
      <c r="L60" s="82">
        <v>10</v>
      </c>
      <c r="M60" s="80"/>
      <c r="N60" s="81"/>
      <c r="O60" s="81"/>
      <c r="P60" s="81"/>
      <c r="Q60" s="81"/>
      <c r="R60" s="81"/>
      <c r="S60" s="81"/>
      <c r="T60" s="81"/>
      <c r="U60" s="81"/>
      <c r="V60" s="81"/>
      <c r="W60" s="81"/>
      <c r="X60" s="81"/>
      <c r="Y60" s="81"/>
      <c r="Z60" s="81"/>
      <c r="AA60" s="81"/>
      <c r="AB60" s="81"/>
      <c r="AC60" s="81"/>
      <c r="AD60" s="81"/>
      <c r="AE60" s="81"/>
      <c r="AF60" s="81"/>
      <c r="AG60" s="81"/>
      <c r="AH60" s="81"/>
      <c r="AI60" s="81"/>
      <c r="AJ60" s="81"/>
    </row>
    <row r="61" s="23" customFormat="1" ht="43" customHeight="1" spans="1:36">
      <c r="A61" s="64">
        <v>12</v>
      </c>
      <c r="B61" s="65">
        <v>22105026</v>
      </c>
      <c r="C61" s="66">
        <v>90.71</v>
      </c>
      <c r="D61" s="66">
        <v>8</v>
      </c>
      <c r="E61" s="66">
        <v>30</v>
      </c>
      <c r="F61" s="67" t="s">
        <v>418</v>
      </c>
      <c r="G61" s="67" t="s">
        <v>419</v>
      </c>
      <c r="H61" s="66">
        <v>4</v>
      </c>
      <c r="I61" s="63" t="s">
        <v>420</v>
      </c>
      <c r="J61" s="66">
        <v>2</v>
      </c>
      <c r="K61" s="66">
        <v>36</v>
      </c>
      <c r="L61" s="64">
        <v>12</v>
      </c>
      <c r="M61" s="80"/>
      <c r="N61" s="81"/>
      <c r="O61" s="81"/>
      <c r="P61" s="81"/>
      <c r="Q61" s="81"/>
      <c r="R61" s="81"/>
      <c r="S61" s="81"/>
      <c r="T61" s="81"/>
      <c r="U61" s="81"/>
      <c r="V61" s="81"/>
      <c r="W61" s="81"/>
      <c r="X61" s="81"/>
      <c r="Y61" s="81"/>
      <c r="Z61" s="81"/>
      <c r="AA61" s="81"/>
      <c r="AB61" s="81"/>
      <c r="AC61" s="81"/>
      <c r="AD61" s="81"/>
      <c r="AE61" s="81"/>
      <c r="AF61" s="81"/>
      <c r="AG61" s="81"/>
      <c r="AH61" s="81"/>
      <c r="AI61" s="81"/>
      <c r="AJ61" s="81"/>
    </row>
    <row r="62" s="23" customFormat="1" ht="34" customHeight="1" spans="1:13">
      <c r="A62" s="64">
        <v>13</v>
      </c>
      <c r="B62" s="68">
        <v>22105022</v>
      </c>
      <c r="C62" s="66">
        <v>89.57</v>
      </c>
      <c r="D62" s="66">
        <v>11</v>
      </c>
      <c r="E62" s="66">
        <v>27</v>
      </c>
      <c r="F62" s="67"/>
      <c r="G62" s="66"/>
      <c r="H62" s="66"/>
      <c r="I62" s="63" t="s">
        <v>421</v>
      </c>
      <c r="J62" s="66">
        <v>7</v>
      </c>
      <c r="K62" s="66">
        <v>34</v>
      </c>
      <c r="L62" s="64">
        <v>13</v>
      </c>
      <c r="M62" s="83"/>
    </row>
    <row r="63" s="23" customFormat="1" spans="1:12">
      <c r="A63" s="71"/>
      <c r="B63" s="71"/>
      <c r="C63" s="71"/>
      <c r="D63" s="71"/>
      <c r="E63" s="71"/>
      <c r="F63" s="72"/>
      <c r="G63" s="71"/>
      <c r="H63" s="71"/>
      <c r="I63" s="71"/>
      <c r="J63" s="71"/>
      <c r="K63" s="71"/>
      <c r="L63" s="71"/>
    </row>
    <row r="64" s="23" customFormat="1" spans="1:12">
      <c r="A64" s="71"/>
      <c r="B64" s="71"/>
      <c r="C64" s="71"/>
      <c r="D64" s="71"/>
      <c r="E64" s="71"/>
      <c r="F64" s="71"/>
      <c r="G64" s="71"/>
      <c r="H64" s="71"/>
      <c r="I64" s="71"/>
      <c r="J64" s="71"/>
      <c r="K64" s="71"/>
      <c r="L64" s="71"/>
    </row>
    <row r="65" s="23" customFormat="1" spans="1:12">
      <c r="A65" s="71"/>
      <c r="B65" s="71"/>
      <c r="C65" s="71"/>
      <c r="D65" s="71"/>
      <c r="E65" s="71"/>
      <c r="F65" s="71"/>
      <c r="G65" s="71"/>
      <c r="H65" s="71"/>
      <c r="I65" s="71"/>
      <c r="J65" s="71"/>
      <c r="K65" s="71"/>
      <c r="L65" s="71"/>
    </row>
    <row r="66" s="6" customFormat="1" ht="20" customHeight="1" spans="1:12">
      <c r="A66" s="84"/>
      <c r="B66" s="85"/>
      <c r="C66" s="85"/>
      <c r="D66" s="85"/>
      <c r="E66" s="85"/>
      <c r="F66" s="85"/>
      <c r="G66" s="85"/>
      <c r="H66" s="85"/>
      <c r="I66" s="85"/>
      <c r="J66" s="85"/>
      <c r="K66" s="85"/>
      <c r="L66" s="85"/>
    </row>
    <row r="67" s="6" customFormat="1" ht="20" customHeight="1" spans="1:12">
      <c r="A67" s="84"/>
      <c r="B67" s="85"/>
      <c r="C67" s="85"/>
      <c r="D67" s="85"/>
      <c r="E67" s="85"/>
      <c r="F67" s="85"/>
      <c r="G67" s="85"/>
      <c r="H67" s="85"/>
      <c r="I67" s="85"/>
      <c r="J67" s="85"/>
      <c r="K67" s="85"/>
      <c r="L67" s="85"/>
    </row>
    <row r="68" s="6" customFormat="1" ht="38" customHeight="1" spans="1:12">
      <c r="A68" s="60" t="s">
        <v>422</v>
      </c>
      <c r="B68" s="61"/>
      <c r="C68" s="61"/>
      <c r="D68" s="61"/>
      <c r="E68" s="61"/>
      <c r="F68" s="61"/>
      <c r="G68" s="61"/>
      <c r="H68" s="61"/>
      <c r="I68" s="61"/>
      <c r="J68" s="61"/>
      <c r="K68" s="61"/>
      <c r="L68" s="61"/>
    </row>
    <row r="69" s="7" customFormat="1" ht="42" customHeight="1" spans="1:12">
      <c r="A69" s="86" t="s">
        <v>85</v>
      </c>
      <c r="B69" s="86" t="s">
        <v>2</v>
      </c>
      <c r="C69" s="87" t="s">
        <v>282</v>
      </c>
      <c r="D69" s="87" t="s">
        <v>283</v>
      </c>
      <c r="E69" s="87" t="s">
        <v>284</v>
      </c>
      <c r="F69" s="87" t="s">
        <v>86</v>
      </c>
      <c r="G69" s="87" t="s">
        <v>148</v>
      </c>
      <c r="H69" s="87" t="s">
        <v>88</v>
      </c>
      <c r="I69" s="87" t="s">
        <v>89</v>
      </c>
      <c r="J69" s="87" t="s">
        <v>90</v>
      </c>
      <c r="K69" s="87" t="s">
        <v>91</v>
      </c>
      <c r="L69" s="87" t="s">
        <v>20</v>
      </c>
    </row>
    <row r="70" s="8" customFormat="1" ht="60" spans="1:12">
      <c r="A70" s="88">
        <v>1</v>
      </c>
      <c r="B70" s="88">
        <v>22105061</v>
      </c>
      <c r="C70" s="88">
        <v>92.29</v>
      </c>
      <c r="D70" s="88">
        <v>3</v>
      </c>
      <c r="E70" s="88">
        <v>35</v>
      </c>
      <c r="F70" s="89" t="s">
        <v>423</v>
      </c>
      <c r="G70" s="89" t="s">
        <v>424</v>
      </c>
      <c r="H70" s="88">
        <v>15</v>
      </c>
      <c r="I70" s="89" t="s">
        <v>425</v>
      </c>
      <c r="J70" s="88">
        <v>16</v>
      </c>
      <c r="K70" s="88">
        <f t="shared" ref="K70:K87" si="4">SUM(E70,H70,J70)</f>
        <v>66</v>
      </c>
      <c r="L70" s="88">
        <v>1</v>
      </c>
    </row>
    <row r="71" s="8" customFormat="1" ht="184" customHeight="1" spans="1:12">
      <c r="A71" s="88">
        <v>2</v>
      </c>
      <c r="B71" s="88">
        <v>22105051</v>
      </c>
      <c r="C71" s="88">
        <v>91.71</v>
      </c>
      <c r="D71" s="88">
        <v>5</v>
      </c>
      <c r="E71" s="88">
        <v>34</v>
      </c>
      <c r="F71" s="89" t="s">
        <v>426</v>
      </c>
      <c r="G71" s="89" t="s">
        <v>427</v>
      </c>
      <c r="H71" s="88">
        <v>10</v>
      </c>
      <c r="I71" s="89" t="s">
        <v>428</v>
      </c>
      <c r="J71" s="88">
        <v>20</v>
      </c>
      <c r="K71" s="88">
        <f t="shared" si="4"/>
        <v>64</v>
      </c>
      <c r="L71" s="88">
        <v>2</v>
      </c>
    </row>
    <row r="72" s="8" customFormat="1" ht="93" customHeight="1" spans="1:12">
      <c r="A72" s="88">
        <v>3</v>
      </c>
      <c r="B72" s="88">
        <v>22105062</v>
      </c>
      <c r="C72" s="88">
        <v>92.57</v>
      </c>
      <c r="D72" s="88">
        <v>2</v>
      </c>
      <c r="E72" s="88">
        <v>37</v>
      </c>
      <c r="F72" s="89" t="s">
        <v>429</v>
      </c>
      <c r="G72" s="89" t="s">
        <v>430</v>
      </c>
      <c r="H72" s="88">
        <v>16</v>
      </c>
      <c r="I72" s="89" t="s">
        <v>431</v>
      </c>
      <c r="J72" s="88">
        <v>9</v>
      </c>
      <c r="K72" s="88">
        <f t="shared" si="4"/>
        <v>62</v>
      </c>
      <c r="L72" s="88">
        <v>3</v>
      </c>
    </row>
    <row r="73" s="8" customFormat="1" ht="60" spans="1:12">
      <c r="A73" s="88">
        <v>4</v>
      </c>
      <c r="B73" s="88">
        <v>22105055</v>
      </c>
      <c r="C73" s="88">
        <v>93.86</v>
      </c>
      <c r="D73" s="88">
        <v>1</v>
      </c>
      <c r="E73" s="88">
        <v>40</v>
      </c>
      <c r="F73" s="89" t="s">
        <v>268</v>
      </c>
      <c r="G73" s="89" t="s">
        <v>268</v>
      </c>
      <c r="H73" s="88">
        <v>0</v>
      </c>
      <c r="I73" s="89" t="s">
        <v>432</v>
      </c>
      <c r="J73" s="88">
        <v>11.5</v>
      </c>
      <c r="K73" s="88">
        <f t="shared" si="4"/>
        <v>51.5</v>
      </c>
      <c r="L73" s="88">
        <v>4</v>
      </c>
    </row>
    <row r="74" s="8" customFormat="1" ht="72" spans="1:12">
      <c r="A74" s="88">
        <v>5</v>
      </c>
      <c r="B74" s="88">
        <v>22105054</v>
      </c>
      <c r="C74" s="88">
        <v>91.71</v>
      </c>
      <c r="D74" s="88">
        <v>5</v>
      </c>
      <c r="E74" s="88">
        <v>34</v>
      </c>
      <c r="F74" s="89" t="s">
        <v>268</v>
      </c>
      <c r="G74" s="89" t="s">
        <v>268</v>
      </c>
      <c r="H74" s="88">
        <v>0</v>
      </c>
      <c r="I74" s="89" t="s">
        <v>433</v>
      </c>
      <c r="J74" s="88">
        <v>16.5</v>
      </c>
      <c r="K74" s="88">
        <f t="shared" si="4"/>
        <v>50.5</v>
      </c>
      <c r="L74" s="88">
        <v>5</v>
      </c>
    </row>
    <row r="75" s="8" customFormat="1" ht="96" spans="1:12">
      <c r="A75" s="88">
        <v>6</v>
      </c>
      <c r="B75" s="88">
        <v>22105056</v>
      </c>
      <c r="C75" s="88">
        <v>90.14</v>
      </c>
      <c r="D75" s="88">
        <v>10</v>
      </c>
      <c r="E75" s="88">
        <v>29</v>
      </c>
      <c r="F75" s="89" t="s">
        <v>268</v>
      </c>
      <c r="G75" s="89" t="s">
        <v>268</v>
      </c>
      <c r="H75" s="88">
        <v>0</v>
      </c>
      <c r="I75" s="89" t="s">
        <v>434</v>
      </c>
      <c r="J75" s="88">
        <v>20</v>
      </c>
      <c r="K75" s="88">
        <f t="shared" si="4"/>
        <v>49</v>
      </c>
      <c r="L75" s="88">
        <v>6</v>
      </c>
    </row>
    <row r="76" s="8" customFormat="1" ht="72" spans="1:12">
      <c r="A76" s="88">
        <v>7</v>
      </c>
      <c r="B76" s="88">
        <v>22105059</v>
      </c>
      <c r="C76" s="88">
        <v>89.71</v>
      </c>
      <c r="D76" s="88">
        <v>13</v>
      </c>
      <c r="E76" s="88">
        <v>26</v>
      </c>
      <c r="F76" s="89" t="s">
        <v>268</v>
      </c>
      <c r="G76" s="89" t="s">
        <v>268</v>
      </c>
      <c r="H76" s="88">
        <v>0</v>
      </c>
      <c r="I76" s="89" t="s">
        <v>435</v>
      </c>
      <c r="J76" s="88">
        <v>20</v>
      </c>
      <c r="K76" s="88">
        <f t="shared" si="4"/>
        <v>46</v>
      </c>
      <c r="L76" s="88">
        <v>7</v>
      </c>
    </row>
    <row r="77" s="8" customFormat="1" ht="156" spans="1:12">
      <c r="A77" s="88">
        <v>8</v>
      </c>
      <c r="B77" s="88">
        <v>22105067</v>
      </c>
      <c r="C77" s="88">
        <v>85.86</v>
      </c>
      <c r="D77" s="88">
        <v>16</v>
      </c>
      <c r="E77" s="88">
        <v>23</v>
      </c>
      <c r="F77" s="89" t="s">
        <v>268</v>
      </c>
      <c r="G77" s="89" t="s">
        <v>268</v>
      </c>
      <c r="H77" s="88">
        <v>0</v>
      </c>
      <c r="I77" s="89" t="s">
        <v>436</v>
      </c>
      <c r="J77" s="88">
        <v>20</v>
      </c>
      <c r="K77" s="88">
        <f t="shared" si="4"/>
        <v>43</v>
      </c>
      <c r="L77" s="88">
        <v>8</v>
      </c>
    </row>
    <row r="78" s="8" customFormat="1" ht="36" spans="1:12">
      <c r="A78" s="88">
        <v>9</v>
      </c>
      <c r="B78" s="88">
        <v>22105070</v>
      </c>
      <c r="C78" s="88">
        <v>91.86</v>
      </c>
      <c r="D78" s="88">
        <v>4</v>
      </c>
      <c r="E78" s="88">
        <v>35</v>
      </c>
      <c r="F78" s="89" t="s">
        <v>437</v>
      </c>
      <c r="G78" s="89" t="s">
        <v>438</v>
      </c>
      <c r="H78" s="88">
        <v>4</v>
      </c>
      <c r="I78" s="89" t="s">
        <v>439</v>
      </c>
      <c r="J78" s="88">
        <v>3</v>
      </c>
      <c r="K78" s="88">
        <f t="shared" si="4"/>
        <v>42</v>
      </c>
      <c r="L78" s="88">
        <v>9</v>
      </c>
    </row>
    <row r="79" s="8" customFormat="1" ht="72" spans="1:12">
      <c r="A79" s="88">
        <v>10</v>
      </c>
      <c r="B79" s="88">
        <v>22105064</v>
      </c>
      <c r="C79" s="88">
        <v>90.57</v>
      </c>
      <c r="D79" s="88">
        <v>8</v>
      </c>
      <c r="E79" s="88">
        <v>31</v>
      </c>
      <c r="F79" s="89" t="s">
        <v>268</v>
      </c>
      <c r="G79" s="89" t="s">
        <v>268</v>
      </c>
      <c r="H79" s="88">
        <v>0</v>
      </c>
      <c r="I79" s="89" t="s">
        <v>440</v>
      </c>
      <c r="J79" s="88">
        <v>10</v>
      </c>
      <c r="K79" s="88">
        <f t="shared" si="4"/>
        <v>41</v>
      </c>
      <c r="L79" s="88">
        <v>10</v>
      </c>
    </row>
    <row r="80" s="8" customFormat="1" ht="84" spans="1:12">
      <c r="A80" s="88">
        <v>11</v>
      </c>
      <c r="B80" s="88">
        <v>22105060</v>
      </c>
      <c r="C80" s="88">
        <v>91.43</v>
      </c>
      <c r="D80" s="88">
        <v>6</v>
      </c>
      <c r="E80" s="88">
        <v>33</v>
      </c>
      <c r="F80" s="89" t="s">
        <v>268</v>
      </c>
      <c r="G80" s="89" t="s">
        <v>268</v>
      </c>
      <c r="H80" s="88">
        <v>0</v>
      </c>
      <c r="I80" s="89" t="s">
        <v>441</v>
      </c>
      <c r="J80" s="88">
        <v>8</v>
      </c>
      <c r="K80" s="88">
        <f t="shared" si="4"/>
        <v>41</v>
      </c>
      <c r="L80" s="88">
        <v>10</v>
      </c>
    </row>
    <row r="81" s="8" customFormat="1" ht="108" spans="1:12">
      <c r="A81" s="88">
        <v>12</v>
      </c>
      <c r="B81" s="88">
        <v>22105057</v>
      </c>
      <c r="C81" s="88">
        <v>90.43</v>
      </c>
      <c r="D81" s="88">
        <v>9</v>
      </c>
      <c r="E81" s="88">
        <v>30</v>
      </c>
      <c r="F81" s="89" t="s">
        <v>268</v>
      </c>
      <c r="G81" s="89" t="s">
        <v>268</v>
      </c>
      <c r="H81" s="88">
        <v>0</v>
      </c>
      <c r="I81" s="89" t="s">
        <v>442</v>
      </c>
      <c r="J81" s="88">
        <v>10</v>
      </c>
      <c r="K81" s="88">
        <f t="shared" si="4"/>
        <v>40</v>
      </c>
      <c r="L81" s="88">
        <v>12</v>
      </c>
    </row>
    <row r="82" s="8" customFormat="1" ht="48" spans="1:12">
      <c r="A82" s="88">
        <v>13</v>
      </c>
      <c r="B82" s="88">
        <v>22105065</v>
      </c>
      <c r="C82" s="88">
        <v>90</v>
      </c>
      <c r="D82" s="88">
        <v>11</v>
      </c>
      <c r="E82" s="88">
        <v>28</v>
      </c>
      <c r="F82" s="89" t="s">
        <v>268</v>
      </c>
      <c r="G82" s="89" t="s">
        <v>268</v>
      </c>
      <c r="H82" s="88">
        <v>0</v>
      </c>
      <c r="I82" s="89" t="s">
        <v>443</v>
      </c>
      <c r="J82" s="88">
        <v>12</v>
      </c>
      <c r="K82" s="88">
        <f t="shared" si="4"/>
        <v>40</v>
      </c>
      <c r="L82" s="88">
        <v>12</v>
      </c>
    </row>
    <row r="83" s="8" customFormat="1" ht="84" spans="1:12">
      <c r="A83" s="88">
        <v>14</v>
      </c>
      <c r="B83" s="88">
        <v>22105052</v>
      </c>
      <c r="C83" s="88">
        <v>91.71</v>
      </c>
      <c r="D83" s="88">
        <v>5</v>
      </c>
      <c r="E83" s="88">
        <v>34</v>
      </c>
      <c r="F83" s="89" t="s">
        <v>268</v>
      </c>
      <c r="G83" s="89" t="s">
        <v>268</v>
      </c>
      <c r="H83" s="88">
        <v>0</v>
      </c>
      <c r="I83" s="89" t="s">
        <v>444</v>
      </c>
      <c r="J83" s="88">
        <v>5.5</v>
      </c>
      <c r="K83" s="88">
        <f t="shared" si="4"/>
        <v>39.5</v>
      </c>
      <c r="L83" s="88">
        <v>14</v>
      </c>
    </row>
    <row r="84" s="8" customFormat="1" ht="108" spans="1:12">
      <c r="A84" s="88">
        <v>15</v>
      </c>
      <c r="B84" s="88">
        <v>22105069</v>
      </c>
      <c r="C84" s="88">
        <v>89.86</v>
      </c>
      <c r="D84" s="88">
        <v>12</v>
      </c>
      <c r="E84" s="88">
        <v>27</v>
      </c>
      <c r="F84" s="89" t="s">
        <v>268</v>
      </c>
      <c r="G84" s="89" t="s">
        <v>268</v>
      </c>
      <c r="H84" s="88">
        <v>0</v>
      </c>
      <c r="I84" s="89" t="s">
        <v>445</v>
      </c>
      <c r="J84" s="88">
        <v>12</v>
      </c>
      <c r="K84" s="88">
        <f t="shared" si="4"/>
        <v>39</v>
      </c>
      <c r="L84" s="88">
        <v>15</v>
      </c>
    </row>
    <row r="85" s="8" customFormat="1" ht="84" spans="1:12">
      <c r="A85" s="88">
        <v>16</v>
      </c>
      <c r="B85" s="88">
        <v>22105058</v>
      </c>
      <c r="C85" s="88">
        <v>90</v>
      </c>
      <c r="D85" s="88">
        <v>11</v>
      </c>
      <c r="E85" s="88">
        <v>28</v>
      </c>
      <c r="F85" s="89"/>
      <c r="G85" s="89"/>
      <c r="H85" s="88"/>
      <c r="I85" s="89" t="s">
        <v>446</v>
      </c>
      <c r="J85" s="88">
        <v>10.5</v>
      </c>
      <c r="K85" s="88">
        <f t="shared" si="4"/>
        <v>38.5</v>
      </c>
      <c r="L85" s="88">
        <v>16</v>
      </c>
    </row>
    <row r="86" s="8" customFormat="1" spans="1:12">
      <c r="A86" s="88">
        <v>17</v>
      </c>
      <c r="B86" s="88">
        <v>22105068</v>
      </c>
      <c r="C86" s="88">
        <v>89.57</v>
      </c>
      <c r="D86" s="88">
        <v>14</v>
      </c>
      <c r="E86" s="88">
        <v>25</v>
      </c>
      <c r="F86" s="89" t="s">
        <v>268</v>
      </c>
      <c r="G86" s="89" t="s">
        <v>268</v>
      </c>
      <c r="H86" s="88">
        <v>0</v>
      </c>
      <c r="I86" s="89" t="s">
        <v>447</v>
      </c>
      <c r="J86" s="88">
        <v>6</v>
      </c>
      <c r="K86" s="88">
        <f t="shared" si="4"/>
        <v>31</v>
      </c>
      <c r="L86" s="88">
        <v>17</v>
      </c>
    </row>
    <row r="87" s="8" customFormat="1" ht="24" spans="1:12">
      <c r="A87" s="88">
        <v>18</v>
      </c>
      <c r="B87" s="88">
        <v>22105066</v>
      </c>
      <c r="C87" s="88">
        <v>89.29</v>
      </c>
      <c r="D87" s="88">
        <v>15</v>
      </c>
      <c r="E87" s="88">
        <v>24</v>
      </c>
      <c r="F87" s="89" t="s">
        <v>268</v>
      </c>
      <c r="G87" s="89" t="s">
        <v>268</v>
      </c>
      <c r="H87" s="88">
        <v>0</v>
      </c>
      <c r="I87" s="89" t="s">
        <v>448</v>
      </c>
      <c r="J87" s="88">
        <v>2.5</v>
      </c>
      <c r="K87" s="88">
        <f t="shared" si="4"/>
        <v>26.5</v>
      </c>
      <c r="L87" s="88">
        <v>18</v>
      </c>
    </row>
    <row r="91" ht="50" customHeight="1" spans="1:12">
      <c r="A91" s="60" t="s">
        <v>449</v>
      </c>
      <c r="B91" s="60"/>
      <c r="C91" s="60"/>
      <c r="D91" s="60"/>
      <c r="E91" s="60"/>
      <c r="F91" s="60"/>
      <c r="G91" s="60"/>
      <c r="H91" s="60"/>
      <c r="I91" s="60"/>
      <c r="J91" s="60"/>
      <c r="K91" s="60"/>
      <c r="L91" s="60"/>
    </row>
    <row r="92" s="3" customFormat="1" ht="48" customHeight="1" spans="1:12">
      <c r="A92" s="27" t="s">
        <v>85</v>
      </c>
      <c r="B92" s="27" t="s">
        <v>1</v>
      </c>
      <c r="C92" s="28" t="s">
        <v>282</v>
      </c>
      <c r="D92" s="28" t="s">
        <v>283</v>
      </c>
      <c r="E92" s="28" t="s">
        <v>284</v>
      </c>
      <c r="F92" s="29" t="s">
        <v>86</v>
      </c>
      <c r="G92" s="29" t="s">
        <v>148</v>
      </c>
      <c r="H92" s="29" t="s">
        <v>88</v>
      </c>
      <c r="I92" s="29" t="s">
        <v>89</v>
      </c>
      <c r="J92" s="29" t="s">
        <v>90</v>
      </c>
      <c r="K92" s="29" t="s">
        <v>91</v>
      </c>
      <c r="L92" s="29" t="s">
        <v>20</v>
      </c>
    </row>
    <row r="93" ht="132" spans="1:12">
      <c r="A93" s="30">
        <v>1</v>
      </c>
      <c r="B93" s="62" t="s">
        <v>450</v>
      </c>
      <c r="C93" s="62">
        <v>92.5</v>
      </c>
      <c r="D93" s="62">
        <v>1</v>
      </c>
      <c r="E93" s="62">
        <v>40</v>
      </c>
      <c r="F93" s="31" t="s">
        <v>451</v>
      </c>
      <c r="G93" s="31" t="s">
        <v>452</v>
      </c>
      <c r="H93" s="30">
        <v>24</v>
      </c>
      <c r="I93" s="31" t="s">
        <v>453</v>
      </c>
      <c r="J93" s="30">
        <v>9.5</v>
      </c>
      <c r="K93" s="62">
        <v>73.5</v>
      </c>
      <c r="L93" s="62">
        <v>1</v>
      </c>
    </row>
    <row r="94" ht="72" spans="1:12">
      <c r="A94" s="30">
        <v>2</v>
      </c>
      <c r="B94" s="62" t="s">
        <v>454</v>
      </c>
      <c r="C94" s="62">
        <v>91.17</v>
      </c>
      <c r="D94" s="62">
        <v>3</v>
      </c>
      <c r="E94" s="62">
        <v>35</v>
      </c>
      <c r="F94" s="31" t="s">
        <v>455</v>
      </c>
      <c r="G94" s="31" t="s">
        <v>456</v>
      </c>
      <c r="H94" s="30">
        <v>8</v>
      </c>
      <c r="I94" s="31" t="s">
        <v>457</v>
      </c>
      <c r="J94" s="30">
        <v>19</v>
      </c>
      <c r="K94" s="62">
        <v>62.5</v>
      </c>
      <c r="L94" s="62">
        <v>2</v>
      </c>
    </row>
    <row r="95" ht="84" spans="1:12">
      <c r="A95" s="30">
        <v>3</v>
      </c>
      <c r="B95" s="62" t="s">
        <v>458</v>
      </c>
      <c r="C95" s="62">
        <v>91.17</v>
      </c>
      <c r="D95" s="62">
        <v>3</v>
      </c>
      <c r="E95" s="62">
        <v>35</v>
      </c>
      <c r="F95" s="31" t="s">
        <v>459</v>
      </c>
      <c r="G95" s="31" t="s">
        <v>460</v>
      </c>
      <c r="H95" s="30">
        <v>18</v>
      </c>
      <c r="I95" s="31" t="s">
        <v>461</v>
      </c>
      <c r="J95" s="30">
        <v>9</v>
      </c>
      <c r="K95" s="62">
        <v>62</v>
      </c>
      <c r="L95" s="62">
        <v>3</v>
      </c>
    </row>
    <row r="96" ht="96" spans="1:12">
      <c r="A96" s="30">
        <v>4</v>
      </c>
      <c r="B96" s="62" t="s">
        <v>462</v>
      </c>
      <c r="C96" s="62">
        <v>89.83</v>
      </c>
      <c r="D96" s="62">
        <v>5</v>
      </c>
      <c r="E96" s="62">
        <v>33</v>
      </c>
      <c r="F96" s="31" t="s">
        <v>463</v>
      </c>
      <c r="G96" s="31" t="s">
        <v>464</v>
      </c>
      <c r="H96" s="30">
        <v>20</v>
      </c>
      <c r="I96" s="31" t="s">
        <v>465</v>
      </c>
      <c r="J96" s="30">
        <v>9</v>
      </c>
      <c r="K96" s="62">
        <v>62</v>
      </c>
      <c r="L96" s="62">
        <v>3</v>
      </c>
    </row>
    <row r="97" ht="96" spans="1:12">
      <c r="A97" s="30">
        <v>5</v>
      </c>
      <c r="B97" s="62" t="s">
        <v>466</v>
      </c>
      <c r="C97" s="62">
        <v>89.67</v>
      </c>
      <c r="D97" s="62">
        <v>6</v>
      </c>
      <c r="E97" s="62">
        <v>32</v>
      </c>
      <c r="F97" s="31" t="s">
        <v>467</v>
      </c>
      <c r="G97" s="31" t="s">
        <v>468</v>
      </c>
      <c r="H97" s="30">
        <v>8</v>
      </c>
      <c r="I97" s="31" t="s">
        <v>469</v>
      </c>
      <c r="J97" s="30">
        <v>19</v>
      </c>
      <c r="K97" s="62">
        <v>59</v>
      </c>
      <c r="L97" s="62">
        <v>5</v>
      </c>
    </row>
    <row r="98" ht="48" spans="1:12">
      <c r="A98" s="30">
        <v>6</v>
      </c>
      <c r="B98" s="62" t="s">
        <v>470</v>
      </c>
      <c r="C98" s="62">
        <v>92.17</v>
      </c>
      <c r="D98" s="62">
        <v>2</v>
      </c>
      <c r="E98" s="62">
        <v>37</v>
      </c>
      <c r="F98" s="31" t="s">
        <v>471</v>
      </c>
      <c r="G98" s="31" t="s">
        <v>472</v>
      </c>
      <c r="H98" s="30">
        <v>4</v>
      </c>
      <c r="I98" s="31" t="s">
        <v>473</v>
      </c>
      <c r="J98" s="30">
        <v>17.5</v>
      </c>
      <c r="K98" s="62">
        <v>58.5</v>
      </c>
      <c r="L98" s="62">
        <v>5</v>
      </c>
    </row>
    <row r="99" ht="72" spans="1:12">
      <c r="A99" s="30">
        <v>7</v>
      </c>
      <c r="B99" s="62" t="s">
        <v>474</v>
      </c>
      <c r="C99" s="62">
        <v>90.33</v>
      </c>
      <c r="D99" s="62">
        <v>4</v>
      </c>
      <c r="E99" s="62">
        <v>34</v>
      </c>
      <c r="F99" s="31" t="s">
        <v>475</v>
      </c>
      <c r="G99" s="31" t="s">
        <v>476</v>
      </c>
      <c r="H99" s="30">
        <v>4</v>
      </c>
      <c r="I99" s="31" t="s">
        <v>477</v>
      </c>
      <c r="J99" s="30">
        <v>18</v>
      </c>
      <c r="K99" s="62">
        <v>56</v>
      </c>
      <c r="L99" s="62">
        <v>7</v>
      </c>
    </row>
    <row r="100" ht="60" spans="1:12">
      <c r="A100" s="30">
        <v>8</v>
      </c>
      <c r="B100" s="62" t="s">
        <v>478</v>
      </c>
      <c r="C100" s="62">
        <v>89.5</v>
      </c>
      <c r="D100" s="62">
        <v>7</v>
      </c>
      <c r="E100" s="62">
        <v>31</v>
      </c>
      <c r="F100" s="31" t="s">
        <v>479</v>
      </c>
      <c r="G100" s="31" t="s">
        <v>472</v>
      </c>
      <c r="H100" s="30">
        <v>4</v>
      </c>
      <c r="I100" s="31" t="s">
        <v>480</v>
      </c>
      <c r="J100" s="30">
        <v>18.5</v>
      </c>
      <c r="K100" s="62">
        <v>53.5</v>
      </c>
      <c r="L100" s="62">
        <v>8</v>
      </c>
    </row>
    <row r="101" ht="60" spans="1:12">
      <c r="A101" s="30">
        <v>9</v>
      </c>
      <c r="B101" s="62" t="s">
        <v>481</v>
      </c>
      <c r="C101" s="62">
        <v>89.5</v>
      </c>
      <c r="D101" s="62">
        <v>7</v>
      </c>
      <c r="E101" s="62">
        <v>31</v>
      </c>
      <c r="F101" s="31" t="s">
        <v>482</v>
      </c>
      <c r="G101" s="31" t="s">
        <v>483</v>
      </c>
      <c r="H101" s="30">
        <v>4</v>
      </c>
      <c r="I101" s="31" t="s">
        <v>484</v>
      </c>
      <c r="J101" s="30">
        <v>17</v>
      </c>
      <c r="K101" s="62">
        <v>52</v>
      </c>
      <c r="L101" s="62">
        <v>9</v>
      </c>
    </row>
    <row r="102" ht="36" spans="1:12">
      <c r="A102" s="30">
        <v>10</v>
      </c>
      <c r="B102" s="62" t="s">
        <v>485</v>
      </c>
      <c r="C102" s="62">
        <v>89.67</v>
      </c>
      <c r="D102" s="62">
        <v>6</v>
      </c>
      <c r="E102" s="62">
        <v>32</v>
      </c>
      <c r="F102" s="31"/>
      <c r="G102" s="31"/>
      <c r="H102" s="30"/>
      <c r="I102" s="31" t="s">
        <v>486</v>
      </c>
      <c r="J102" s="30">
        <v>9</v>
      </c>
      <c r="K102" s="62">
        <v>41</v>
      </c>
      <c r="L102" s="62">
        <v>10</v>
      </c>
    </row>
    <row r="103" ht="48" spans="1:12">
      <c r="A103" s="30">
        <v>11</v>
      </c>
      <c r="B103" s="62" t="s">
        <v>487</v>
      </c>
      <c r="C103" s="62">
        <v>86</v>
      </c>
      <c r="D103" s="62">
        <v>9</v>
      </c>
      <c r="E103" s="62">
        <v>29</v>
      </c>
      <c r="F103" s="31" t="s">
        <v>488</v>
      </c>
      <c r="G103" s="31" t="s">
        <v>476</v>
      </c>
      <c r="H103" s="30">
        <v>4</v>
      </c>
      <c r="I103" s="31" t="s">
        <v>489</v>
      </c>
      <c r="J103" s="30">
        <v>6.5</v>
      </c>
      <c r="K103" s="62">
        <v>39.5</v>
      </c>
      <c r="L103" s="62">
        <v>11</v>
      </c>
    </row>
    <row r="104" ht="24" spans="1:12">
      <c r="A104" s="30">
        <v>12</v>
      </c>
      <c r="B104" s="62" t="s">
        <v>490</v>
      </c>
      <c r="C104" s="62">
        <v>88.5</v>
      </c>
      <c r="D104" s="62">
        <v>8</v>
      </c>
      <c r="E104" s="62">
        <v>30</v>
      </c>
      <c r="F104" s="31" t="s">
        <v>491</v>
      </c>
      <c r="G104" s="31" t="s">
        <v>476</v>
      </c>
      <c r="H104" s="30">
        <v>4</v>
      </c>
      <c r="I104" s="31" t="s">
        <v>492</v>
      </c>
      <c r="J104" s="30">
        <v>3</v>
      </c>
      <c r="K104" s="62">
        <v>37</v>
      </c>
      <c r="L104" s="62">
        <v>12</v>
      </c>
    </row>
    <row r="105" ht="24" spans="1:12">
      <c r="A105" s="30">
        <v>13</v>
      </c>
      <c r="B105" s="62" t="s">
        <v>493</v>
      </c>
      <c r="C105" s="62">
        <v>89.67</v>
      </c>
      <c r="D105" s="62">
        <v>6</v>
      </c>
      <c r="E105" s="62">
        <v>32</v>
      </c>
      <c r="F105" s="31"/>
      <c r="G105" s="31"/>
      <c r="H105" s="30"/>
      <c r="I105" s="31" t="s">
        <v>494</v>
      </c>
      <c r="J105" s="30">
        <v>2.5</v>
      </c>
      <c r="K105" s="62">
        <v>34.5</v>
      </c>
      <c r="L105" s="62">
        <v>13</v>
      </c>
    </row>
  </sheetData>
  <mergeCells count="6">
    <mergeCell ref="A1:L1"/>
    <mergeCell ref="A2:L2"/>
    <mergeCell ref="A29:L29"/>
    <mergeCell ref="A48:L48"/>
    <mergeCell ref="A68:L68"/>
    <mergeCell ref="A91:L9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D106"/>
  <sheetViews>
    <sheetView tabSelected="1" zoomScale="50" zoomScaleNormal="50" topLeftCell="A25" workbookViewId="0">
      <selection activeCell="L17" sqref="L17"/>
    </sheetView>
  </sheetViews>
  <sheetFormatPr defaultColWidth="8.66666666666667" defaultRowHeight="15"/>
  <cols>
    <col min="1" max="3" width="10.3333333333333" style="4" customWidth="1"/>
    <col min="4" max="4" width="136.5" style="4" customWidth="1"/>
    <col min="5" max="5" width="21.1666666666667" style="4" customWidth="1"/>
    <col min="6" max="6" width="13.3333333333333" style="4" customWidth="1"/>
    <col min="7" max="7" width="27" style="4" customWidth="1"/>
    <col min="8" max="8" width="11.1666666666667" style="4" customWidth="1"/>
    <col min="9" max="9" width="9.16666666666667" style="4" customWidth="1"/>
    <col min="10" max="10" width="8" style="4" customWidth="1"/>
    <col min="11" max="32" width="9" style="4" customWidth="1"/>
    <col min="33" max="16384" width="8.66666666666667" style="4"/>
  </cols>
  <sheetData>
    <row r="1" s="1" customFormat="1" ht="14.25" customHeight="1" spans="1:10">
      <c r="A1" s="9" t="s">
        <v>495</v>
      </c>
      <c r="B1" s="9"/>
      <c r="C1" s="9"/>
      <c r="D1" s="9"/>
      <c r="E1" s="9"/>
      <c r="F1" s="9"/>
      <c r="G1" s="9"/>
      <c r="H1" s="9"/>
      <c r="I1" s="9"/>
      <c r="J1" s="9"/>
    </row>
    <row r="2" s="1" customFormat="1" ht="20.25" customHeight="1" spans="1:10">
      <c r="A2" s="9"/>
      <c r="B2" s="9"/>
      <c r="C2" s="9"/>
      <c r="D2" s="9"/>
      <c r="E2" s="9"/>
      <c r="F2" s="9"/>
      <c r="G2" s="9"/>
      <c r="H2" s="9"/>
      <c r="I2" s="9"/>
      <c r="J2" s="9"/>
    </row>
    <row r="3" s="1" customFormat="1" ht="20.25" customHeight="1" spans="1:10">
      <c r="A3" s="10"/>
      <c r="B3" s="10"/>
      <c r="C3" s="10"/>
      <c r="D3" s="10"/>
      <c r="E3" s="10"/>
      <c r="F3" s="10"/>
      <c r="G3" s="10"/>
      <c r="H3" s="10"/>
      <c r="I3" s="10"/>
      <c r="J3" s="10"/>
    </row>
    <row r="4" s="1" customFormat="1" ht="37" customHeight="1" spans="1:10">
      <c r="A4" s="11" t="s">
        <v>496</v>
      </c>
      <c r="B4" s="12"/>
      <c r="C4" s="12"/>
      <c r="D4" s="12"/>
      <c r="E4" s="12"/>
      <c r="F4" s="12"/>
      <c r="G4" s="12"/>
      <c r="H4" s="12"/>
      <c r="I4" s="12"/>
      <c r="J4" s="22"/>
    </row>
    <row r="5" s="2" customFormat="1" ht="78" customHeight="1" spans="1:10">
      <c r="A5" s="13" t="s">
        <v>85</v>
      </c>
      <c r="B5" s="13" t="s">
        <v>1</v>
      </c>
      <c r="C5" s="14" t="s">
        <v>497</v>
      </c>
      <c r="D5" s="15" t="s">
        <v>86</v>
      </c>
      <c r="E5" s="15" t="s">
        <v>148</v>
      </c>
      <c r="F5" s="15" t="s">
        <v>88</v>
      </c>
      <c r="G5" s="15" t="s">
        <v>89</v>
      </c>
      <c r="H5" s="15" t="s">
        <v>90</v>
      </c>
      <c r="I5" s="15" t="s">
        <v>91</v>
      </c>
      <c r="J5" s="15" t="s">
        <v>20</v>
      </c>
    </row>
    <row r="6" s="3" customFormat="1" ht="325" customHeight="1" spans="1:32">
      <c r="A6" s="16">
        <v>1</v>
      </c>
      <c r="B6" s="16">
        <v>12105018</v>
      </c>
      <c r="C6" s="16">
        <v>28</v>
      </c>
      <c r="D6" s="17" t="s">
        <v>498</v>
      </c>
      <c r="E6" s="17" t="s">
        <v>499</v>
      </c>
      <c r="F6" s="16">
        <v>99.3</v>
      </c>
      <c r="G6" s="17" t="s">
        <v>500</v>
      </c>
      <c r="H6" s="16">
        <v>18</v>
      </c>
      <c r="I6" s="16">
        <f>F6+H6+C6</f>
        <v>145.3</v>
      </c>
      <c r="J6" s="16">
        <v>1</v>
      </c>
      <c r="K6" s="4"/>
      <c r="L6" s="4"/>
      <c r="M6" s="4"/>
      <c r="N6" s="4"/>
      <c r="O6" s="4"/>
      <c r="P6" s="4"/>
      <c r="Q6" s="4"/>
      <c r="R6" s="4"/>
      <c r="S6" s="4"/>
      <c r="T6" s="4"/>
      <c r="U6" s="4"/>
      <c r="V6" s="4"/>
      <c r="W6" s="4"/>
      <c r="X6" s="4"/>
      <c r="Y6" s="4"/>
      <c r="Z6" s="4"/>
      <c r="AA6" s="4"/>
      <c r="AB6" s="4"/>
      <c r="AC6" s="4"/>
      <c r="AD6" s="4"/>
      <c r="AE6" s="4"/>
      <c r="AF6" s="4"/>
    </row>
    <row r="7" s="3" customFormat="1" ht="132" customHeight="1" spans="1:32">
      <c r="A7" s="16">
        <v>2</v>
      </c>
      <c r="B7" s="16">
        <v>12105014</v>
      </c>
      <c r="C7" s="16">
        <v>27.6</v>
      </c>
      <c r="D7" s="17" t="s">
        <v>501</v>
      </c>
      <c r="E7" s="17" t="s">
        <v>502</v>
      </c>
      <c r="F7" s="16">
        <v>77</v>
      </c>
      <c r="G7" s="17" t="s">
        <v>503</v>
      </c>
      <c r="H7" s="16">
        <v>19.5</v>
      </c>
      <c r="I7" s="16">
        <v>124.1</v>
      </c>
      <c r="J7" s="16">
        <v>2</v>
      </c>
      <c r="K7" s="4"/>
      <c r="L7" s="4"/>
      <c r="M7" s="4"/>
      <c r="N7" s="4"/>
      <c r="O7" s="4"/>
      <c r="P7" s="4"/>
      <c r="Q7" s="4"/>
      <c r="R7" s="4"/>
      <c r="S7" s="4"/>
      <c r="T7" s="4"/>
      <c r="U7" s="4"/>
      <c r="V7" s="4"/>
      <c r="W7" s="4"/>
      <c r="X7" s="4"/>
      <c r="Y7" s="4"/>
      <c r="Z7" s="4"/>
      <c r="AA7" s="4"/>
      <c r="AB7" s="4"/>
      <c r="AC7" s="4"/>
      <c r="AD7" s="4"/>
      <c r="AE7" s="4"/>
      <c r="AF7" s="4"/>
    </row>
    <row r="8" s="3" customFormat="1" ht="135" customHeight="1" spans="1:32">
      <c r="A8" s="16">
        <v>3</v>
      </c>
      <c r="B8" s="16">
        <v>12105021</v>
      </c>
      <c r="C8" s="16">
        <v>27.2</v>
      </c>
      <c r="D8" s="18" t="s">
        <v>504</v>
      </c>
      <c r="E8" s="18" t="s">
        <v>505</v>
      </c>
      <c r="F8" s="16">
        <v>59</v>
      </c>
      <c r="G8" s="18" t="s">
        <v>506</v>
      </c>
      <c r="H8" s="16">
        <v>19.5</v>
      </c>
      <c r="I8" s="16">
        <v>105.7</v>
      </c>
      <c r="J8" s="16">
        <v>3</v>
      </c>
      <c r="K8" s="4"/>
      <c r="L8" s="4"/>
      <c r="M8" s="4"/>
      <c r="N8" s="4"/>
      <c r="O8" s="4"/>
      <c r="P8" s="4"/>
      <c r="Q8" s="4"/>
      <c r="R8" s="4"/>
      <c r="S8" s="4"/>
      <c r="T8" s="4"/>
      <c r="U8" s="4"/>
      <c r="V8" s="4"/>
      <c r="W8" s="4"/>
      <c r="X8" s="4"/>
      <c r="Y8" s="4"/>
      <c r="Z8" s="4"/>
      <c r="AA8" s="4"/>
      <c r="AB8" s="4"/>
      <c r="AC8" s="4"/>
      <c r="AD8" s="4"/>
      <c r="AE8" s="4"/>
      <c r="AF8" s="4"/>
    </row>
    <row r="9" s="3" customFormat="1" ht="72" spans="1:32">
      <c r="A9" s="16">
        <v>4</v>
      </c>
      <c r="B9" s="16">
        <v>12105019</v>
      </c>
      <c r="C9" s="16">
        <v>27.8</v>
      </c>
      <c r="D9" s="17" t="s">
        <v>507</v>
      </c>
      <c r="E9" s="17" t="s">
        <v>508</v>
      </c>
      <c r="F9" s="16">
        <v>62</v>
      </c>
      <c r="G9" s="17" t="s">
        <v>509</v>
      </c>
      <c r="H9" s="16">
        <v>4.5</v>
      </c>
      <c r="I9" s="16">
        <f>F9+H9+C9</f>
        <v>94.3</v>
      </c>
      <c r="J9" s="16">
        <v>4</v>
      </c>
      <c r="K9" s="4"/>
      <c r="L9" s="4"/>
      <c r="M9" s="4"/>
      <c r="N9" s="4"/>
      <c r="O9" s="4"/>
      <c r="P9" s="4"/>
      <c r="Q9" s="4"/>
      <c r="R9" s="4"/>
      <c r="S9" s="4"/>
      <c r="T9" s="4"/>
      <c r="U9" s="4"/>
      <c r="V9" s="4"/>
      <c r="W9" s="4"/>
      <c r="X9" s="4"/>
      <c r="Y9" s="4"/>
      <c r="Z9" s="4"/>
      <c r="AA9" s="4"/>
      <c r="AB9" s="4"/>
      <c r="AC9" s="4"/>
      <c r="AD9" s="4"/>
      <c r="AE9" s="4"/>
      <c r="AF9" s="4"/>
    </row>
    <row r="10" s="3" customFormat="1" ht="60" spans="1:32">
      <c r="A10" s="16">
        <v>5</v>
      </c>
      <c r="B10" s="16">
        <v>12105020</v>
      </c>
      <c r="C10" s="16">
        <v>29.1</v>
      </c>
      <c r="D10" s="17" t="s">
        <v>510</v>
      </c>
      <c r="E10" s="17" t="s">
        <v>511</v>
      </c>
      <c r="F10" s="16">
        <v>39</v>
      </c>
      <c r="G10" s="17" t="s">
        <v>512</v>
      </c>
      <c r="H10" s="16">
        <v>12.5</v>
      </c>
      <c r="I10" s="16">
        <v>80.6</v>
      </c>
      <c r="J10" s="16">
        <v>5</v>
      </c>
      <c r="K10" s="4"/>
      <c r="L10" s="4"/>
      <c r="M10" s="4"/>
      <c r="N10" s="4"/>
      <c r="O10" s="4"/>
      <c r="P10" s="4"/>
      <c r="Q10" s="4"/>
      <c r="R10" s="4"/>
      <c r="S10" s="4"/>
      <c r="T10" s="4"/>
      <c r="U10" s="4"/>
      <c r="V10" s="4"/>
      <c r="W10" s="4"/>
      <c r="X10" s="4"/>
      <c r="Y10" s="4"/>
      <c r="Z10" s="4"/>
      <c r="AA10" s="4"/>
      <c r="AB10" s="4"/>
      <c r="AC10" s="4"/>
      <c r="AD10" s="4"/>
      <c r="AE10" s="4"/>
      <c r="AF10" s="4"/>
    </row>
    <row r="11" s="3" customFormat="1" ht="84" spans="1:32">
      <c r="A11" s="16">
        <v>6</v>
      </c>
      <c r="B11" s="16">
        <v>12105013</v>
      </c>
      <c r="C11" s="16">
        <v>28.6</v>
      </c>
      <c r="D11" s="17" t="s">
        <v>513</v>
      </c>
      <c r="E11" s="17" t="s">
        <v>514</v>
      </c>
      <c r="F11" s="16">
        <v>31</v>
      </c>
      <c r="G11" s="17" t="s">
        <v>515</v>
      </c>
      <c r="H11" s="16">
        <v>9</v>
      </c>
      <c r="I11" s="16">
        <f>C11+F11+H11</f>
        <v>68.6</v>
      </c>
      <c r="J11" s="16">
        <v>6</v>
      </c>
      <c r="K11" s="4"/>
      <c r="L11" s="4"/>
      <c r="M11" s="4"/>
      <c r="N11" s="4"/>
      <c r="O11" s="4"/>
      <c r="P11" s="4"/>
      <c r="Q11" s="4"/>
      <c r="R11" s="4"/>
      <c r="S11" s="4"/>
      <c r="T11" s="4"/>
      <c r="U11" s="4"/>
      <c r="V11" s="4"/>
      <c r="W11" s="4"/>
      <c r="X11" s="4"/>
      <c r="Y11" s="4"/>
      <c r="Z11" s="4"/>
      <c r="AA11" s="4"/>
      <c r="AB11" s="4"/>
      <c r="AC11" s="4"/>
      <c r="AD11" s="4"/>
      <c r="AE11" s="4"/>
      <c r="AF11" s="4"/>
    </row>
    <row r="12" s="3" customFormat="1" ht="130" customHeight="1" spans="1:32">
      <c r="A12" s="16">
        <v>7</v>
      </c>
      <c r="B12" s="16">
        <v>12105006</v>
      </c>
      <c r="C12" s="16">
        <v>28.7</v>
      </c>
      <c r="D12" s="17" t="s">
        <v>516</v>
      </c>
      <c r="E12" s="17" t="s">
        <v>517</v>
      </c>
      <c r="F12" s="16">
        <v>16</v>
      </c>
      <c r="G12" s="17" t="s">
        <v>518</v>
      </c>
      <c r="H12" s="16">
        <v>20</v>
      </c>
      <c r="I12" s="16">
        <v>64.7</v>
      </c>
      <c r="J12" s="16">
        <v>7</v>
      </c>
      <c r="K12" s="4"/>
      <c r="L12" s="4"/>
      <c r="M12" s="4"/>
      <c r="N12" s="4"/>
      <c r="O12" s="4"/>
      <c r="P12" s="4"/>
      <c r="Q12" s="4"/>
      <c r="R12" s="4"/>
      <c r="S12" s="4"/>
      <c r="T12" s="4"/>
      <c r="U12" s="4"/>
      <c r="V12" s="4"/>
      <c r="W12" s="4"/>
      <c r="X12" s="4"/>
      <c r="Y12" s="4"/>
      <c r="Z12" s="4"/>
      <c r="AA12" s="4"/>
      <c r="AB12" s="4"/>
      <c r="AC12" s="4"/>
      <c r="AD12" s="4"/>
      <c r="AE12" s="4"/>
      <c r="AF12" s="4"/>
    </row>
    <row r="13" s="3" customFormat="1" ht="108" customHeight="1" spans="1:32">
      <c r="A13" s="16">
        <v>8</v>
      </c>
      <c r="B13" s="16">
        <v>12105009</v>
      </c>
      <c r="C13" s="16">
        <v>28.1</v>
      </c>
      <c r="D13" s="17" t="s">
        <v>519</v>
      </c>
      <c r="E13" s="17" t="s">
        <v>520</v>
      </c>
      <c r="F13" s="16">
        <v>16</v>
      </c>
      <c r="G13" s="17" t="s">
        <v>521</v>
      </c>
      <c r="H13" s="16">
        <v>17</v>
      </c>
      <c r="I13" s="16">
        <v>61.1</v>
      </c>
      <c r="J13" s="16">
        <v>8</v>
      </c>
      <c r="K13" s="4"/>
      <c r="L13" s="4"/>
      <c r="M13" s="4"/>
      <c r="N13" s="4"/>
      <c r="O13" s="4"/>
      <c r="P13" s="4"/>
      <c r="Q13" s="4"/>
      <c r="R13" s="4"/>
      <c r="S13" s="4"/>
      <c r="T13" s="4"/>
      <c r="U13" s="4"/>
      <c r="V13" s="4"/>
      <c r="W13" s="4"/>
      <c r="X13" s="4"/>
      <c r="Y13" s="4"/>
      <c r="Z13" s="4"/>
      <c r="AA13" s="4"/>
      <c r="AB13" s="4"/>
      <c r="AC13" s="4"/>
      <c r="AD13" s="4"/>
      <c r="AE13" s="4"/>
      <c r="AF13" s="4"/>
    </row>
    <row r="14" s="3" customFormat="1" ht="36" spans="1:32">
      <c r="A14" s="16">
        <v>9</v>
      </c>
      <c r="B14" s="16">
        <v>12105008</v>
      </c>
      <c r="C14" s="16">
        <v>28.7</v>
      </c>
      <c r="D14" s="17" t="s">
        <v>522</v>
      </c>
      <c r="E14" s="17" t="s">
        <v>523</v>
      </c>
      <c r="F14" s="16">
        <v>16</v>
      </c>
      <c r="G14" s="17" t="s">
        <v>524</v>
      </c>
      <c r="H14" s="16">
        <v>13</v>
      </c>
      <c r="I14" s="16">
        <f>F14+H14+C14</f>
        <v>57.7</v>
      </c>
      <c r="J14" s="16">
        <v>9</v>
      </c>
      <c r="K14" s="4"/>
      <c r="L14" s="4"/>
      <c r="M14" s="4"/>
      <c r="N14" s="4"/>
      <c r="O14" s="4"/>
      <c r="P14" s="4"/>
      <c r="Q14" s="4"/>
      <c r="R14" s="4"/>
      <c r="S14" s="4"/>
      <c r="T14" s="4"/>
      <c r="U14" s="4"/>
      <c r="V14" s="4"/>
      <c r="W14" s="4"/>
      <c r="X14" s="4"/>
      <c r="Y14" s="4"/>
      <c r="Z14" s="4"/>
      <c r="AA14" s="4"/>
      <c r="AB14" s="4"/>
      <c r="AC14" s="4"/>
      <c r="AD14" s="4"/>
      <c r="AE14" s="4"/>
      <c r="AF14" s="4"/>
    </row>
    <row r="15" s="3" customFormat="1" ht="115" customHeight="1" spans="1:32">
      <c r="A15" s="16">
        <v>10</v>
      </c>
      <c r="B15" s="16">
        <v>12105003</v>
      </c>
      <c r="C15" s="16">
        <v>28.2</v>
      </c>
      <c r="D15" s="17" t="s">
        <v>525</v>
      </c>
      <c r="E15" s="17" t="s">
        <v>526</v>
      </c>
      <c r="F15" s="16">
        <v>22</v>
      </c>
      <c r="G15" s="17" t="s">
        <v>527</v>
      </c>
      <c r="H15" s="16">
        <v>5.5</v>
      </c>
      <c r="I15" s="16">
        <v>55.7</v>
      </c>
      <c r="J15" s="16">
        <v>10</v>
      </c>
      <c r="K15" s="4"/>
      <c r="L15" s="4"/>
      <c r="M15" s="4"/>
      <c r="N15" s="4"/>
      <c r="O15" s="4"/>
      <c r="P15" s="4"/>
      <c r="Q15" s="4"/>
      <c r="R15" s="4"/>
      <c r="S15" s="4"/>
      <c r="T15" s="4"/>
      <c r="U15" s="4"/>
      <c r="V15" s="4"/>
      <c r="W15" s="4"/>
      <c r="X15" s="4"/>
      <c r="Y15" s="4"/>
      <c r="Z15" s="4"/>
      <c r="AA15" s="4"/>
      <c r="AB15" s="4"/>
      <c r="AC15" s="4"/>
      <c r="AD15" s="4"/>
      <c r="AE15" s="4"/>
      <c r="AF15" s="4"/>
    </row>
    <row r="16" s="3" customFormat="1" ht="48" spans="1:32">
      <c r="A16" s="16">
        <v>11</v>
      </c>
      <c r="B16" s="16">
        <v>12105017</v>
      </c>
      <c r="C16" s="16">
        <v>28.2</v>
      </c>
      <c r="D16" s="17" t="s">
        <v>528</v>
      </c>
      <c r="E16" s="17" t="s">
        <v>529</v>
      </c>
      <c r="F16" s="16">
        <v>12</v>
      </c>
      <c r="G16" s="17" t="s">
        <v>530</v>
      </c>
      <c r="H16" s="16">
        <v>15.5</v>
      </c>
      <c r="I16" s="16">
        <f t="shared" ref="I16:I19" si="0">C16+F16+H16</f>
        <v>55.7</v>
      </c>
      <c r="J16" s="16">
        <v>10</v>
      </c>
      <c r="K16" s="4"/>
      <c r="L16" s="4"/>
      <c r="M16" s="4"/>
      <c r="N16" s="4"/>
      <c r="O16" s="4"/>
      <c r="P16" s="4"/>
      <c r="Q16" s="4"/>
      <c r="R16" s="4"/>
      <c r="S16" s="4"/>
      <c r="T16" s="4"/>
      <c r="U16" s="4"/>
      <c r="V16" s="4"/>
      <c r="W16" s="4"/>
      <c r="X16" s="4"/>
      <c r="Y16" s="4"/>
      <c r="Z16" s="4"/>
      <c r="AA16" s="4"/>
      <c r="AB16" s="4"/>
      <c r="AC16" s="4"/>
      <c r="AD16" s="4"/>
      <c r="AE16" s="4"/>
      <c r="AF16" s="4"/>
    </row>
    <row r="17" s="3" customFormat="1" ht="115" customHeight="1" spans="1:32">
      <c r="A17" s="16">
        <v>12</v>
      </c>
      <c r="B17" s="16">
        <v>12105016</v>
      </c>
      <c r="C17" s="16">
        <v>27.3</v>
      </c>
      <c r="D17" s="17" t="s">
        <v>531</v>
      </c>
      <c r="E17" s="17" t="s">
        <v>532</v>
      </c>
      <c r="F17" s="16">
        <v>16</v>
      </c>
      <c r="G17" s="17" t="s">
        <v>533</v>
      </c>
      <c r="H17" s="16">
        <v>11</v>
      </c>
      <c r="I17" s="16">
        <f>F17+H17+C17</f>
        <v>54.3</v>
      </c>
      <c r="J17" s="16">
        <v>12</v>
      </c>
      <c r="K17" s="4"/>
      <c r="L17" s="4"/>
      <c r="M17" s="4"/>
      <c r="N17" s="4"/>
      <c r="O17" s="4"/>
      <c r="P17" s="4"/>
      <c r="Q17" s="4"/>
      <c r="R17" s="4"/>
      <c r="S17" s="4"/>
      <c r="T17" s="4"/>
      <c r="U17" s="4"/>
      <c r="V17" s="4"/>
      <c r="W17" s="4"/>
      <c r="X17" s="4"/>
      <c r="Y17" s="4"/>
      <c r="Z17" s="4"/>
      <c r="AA17" s="4"/>
      <c r="AB17" s="4"/>
      <c r="AC17" s="4"/>
      <c r="AD17" s="4"/>
      <c r="AE17" s="4"/>
      <c r="AF17" s="4"/>
    </row>
    <row r="18" s="3" customFormat="1" ht="72" spans="1:32">
      <c r="A18" s="16">
        <v>13</v>
      </c>
      <c r="B18" s="19">
        <v>12105002</v>
      </c>
      <c r="C18" s="19">
        <v>28.2</v>
      </c>
      <c r="D18" s="20" t="s">
        <v>534</v>
      </c>
      <c r="E18" s="20" t="s">
        <v>535</v>
      </c>
      <c r="F18" s="19">
        <v>16</v>
      </c>
      <c r="G18" s="20" t="s">
        <v>536</v>
      </c>
      <c r="H18" s="19">
        <v>9.5</v>
      </c>
      <c r="I18" s="19">
        <f t="shared" si="0"/>
        <v>53.7</v>
      </c>
      <c r="J18" s="16">
        <v>13</v>
      </c>
      <c r="K18" s="4"/>
      <c r="L18" s="4"/>
      <c r="M18" s="4"/>
      <c r="N18" s="4"/>
      <c r="O18" s="4"/>
      <c r="P18" s="4"/>
      <c r="Q18" s="4"/>
      <c r="R18" s="4"/>
      <c r="S18" s="4"/>
      <c r="T18" s="4"/>
      <c r="U18" s="4"/>
      <c r="V18" s="4"/>
      <c r="W18" s="4"/>
      <c r="X18" s="4"/>
      <c r="Y18" s="4"/>
      <c r="Z18" s="4"/>
      <c r="AA18" s="4"/>
      <c r="AB18" s="4"/>
      <c r="AC18" s="4"/>
      <c r="AD18" s="4"/>
      <c r="AE18" s="4"/>
      <c r="AF18" s="4"/>
    </row>
    <row r="19" s="3" customFormat="1" ht="60" spans="1:32">
      <c r="A19" s="16">
        <v>14</v>
      </c>
      <c r="B19" s="19">
        <v>12105023</v>
      </c>
      <c r="C19" s="19">
        <v>28.9</v>
      </c>
      <c r="D19" s="20" t="s">
        <v>537</v>
      </c>
      <c r="E19" s="20" t="s">
        <v>538</v>
      </c>
      <c r="F19" s="19">
        <v>20</v>
      </c>
      <c r="G19" s="20" t="s">
        <v>539</v>
      </c>
      <c r="H19" s="19">
        <v>3</v>
      </c>
      <c r="I19" s="19">
        <f t="shared" si="0"/>
        <v>51.9</v>
      </c>
      <c r="J19" s="16">
        <v>14</v>
      </c>
      <c r="K19" s="4"/>
      <c r="L19" s="4"/>
      <c r="M19" s="4"/>
      <c r="N19" s="4"/>
      <c r="O19" s="4"/>
      <c r="P19" s="4"/>
      <c r="Q19" s="4"/>
      <c r="R19" s="4"/>
      <c r="S19" s="4"/>
      <c r="T19" s="4"/>
      <c r="U19" s="4"/>
      <c r="V19" s="4"/>
      <c r="W19" s="4"/>
      <c r="X19" s="4"/>
      <c r="Y19" s="4"/>
      <c r="Z19" s="4"/>
      <c r="AA19" s="4"/>
      <c r="AB19" s="4"/>
      <c r="AC19" s="4"/>
      <c r="AD19" s="4"/>
      <c r="AE19" s="4"/>
      <c r="AF19" s="4"/>
    </row>
    <row r="20" s="3" customFormat="1" ht="84" spans="1:32">
      <c r="A20" s="16">
        <v>15</v>
      </c>
      <c r="B20" s="19">
        <v>12105022</v>
      </c>
      <c r="C20" s="19">
        <v>26.9</v>
      </c>
      <c r="D20" s="20" t="s">
        <v>540</v>
      </c>
      <c r="E20" s="20" t="s">
        <v>541</v>
      </c>
      <c r="F20" s="19">
        <v>12</v>
      </c>
      <c r="G20" s="20" t="s">
        <v>542</v>
      </c>
      <c r="H20" s="19">
        <v>10</v>
      </c>
      <c r="I20" s="19">
        <v>48.9</v>
      </c>
      <c r="J20" s="16">
        <v>15</v>
      </c>
      <c r="K20" s="4"/>
      <c r="L20" s="4"/>
      <c r="M20" s="4"/>
      <c r="N20" s="4"/>
      <c r="O20" s="4"/>
      <c r="P20" s="4"/>
      <c r="Q20" s="4"/>
      <c r="R20" s="4"/>
      <c r="S20" s="4"/>
      <c r="T20" s="4"/>
      <c r="U20" s="4"/>
      <c r="V20" s="4"/>
      <c r="W20" s="4"/>
      <c r="X20" s="4"/>
      <c r="Y20" s="4"/>
      <c r="Z20" s="4"/>
      <c r="AA20" s="4"/>
      <c r="AB20" s="4"/>
      <c r="AC20" s="4"/>
      <c r="AD20" s="4"/>
      <c r="AE20" s="4"/>
      <c r="AF20" s="4"/>
    </row>
    <row r="21" s="3" customFormat="1" ht="60" spans="1:32">
      <c r="A21" s="16">
        <v>16</v>
      </c>
      <c r="B21" s="19">
        <v>12105027</v>
      </c>
      <c r="C21" s="21">
        <v>28.4</v>
      </c>
      <c r="D21" s="19"/>
      <c r="E21" s="19"/>
      <c r="F21" s="19"/>
      <c r="G21" s="20" t="s">
        <v>543</v>
      </c>
      <c r="H21" s="19">
        <v>17</v>
      </c>
      <c r="I21" s="19">
        <v>45.4</v>
      </c>
      <c r="J21" s="16">
        <v>16</v>
      </c>
      <c r="K21" s="4"/>
      <c r="L21" s="4"/>
      <c r="M21" s="4"/>
      <c r="N21" s="4"/>
      <c r="O21" s="4"/>
      <c r="P21" s="4"/>
      <c r="Q21" s="4"/>
      <c r="R21" s="4"/>
      <c r="S21" s="4"/>
      <c r="T21" s="4"/>
      <c r="U21" s="4"/>
      <c r="V21" s="4"/>
      <c r="W21" s="4"/>
      <c r="X21" s="4"/>
      <c r="Y21" s="4"/>
      <c r="Z21" s="4"/>
      <c r="AA21" s="4"/>
      <c r="AB21" s="4"/>
      <c r="AC21" s="4"/>
      <c r="AD21" s="4"/>
      <c r="AE21" s="4"/>
      <c r="AF21" s="4"/>
    </row>
    <row r="22" s="3" customFormat="1" ht="90.75" customHeight="1" spans="1:32">
      <c r="A22" s="16">
        <v>17</v>
      </c>
      <c r="B22" s="19">
        <v>12105005</v>
      </c>
      <c r="C22" s="19">
        <v>28</v>
      </c>
      <c r="D22" s="20" t="s">
        <v>544</v>
      </c>
      <c r="E22" s="20" t="s">
        <v>545</v>
      </c>
      <c r="F22" s="19">
        <v>4</v>
      </c>
      <c r="G22" s="20" t="s">
        <v>546</v>
      </c>
      <c r="H22" s="19">
        <v>9.5</v>
      </c>
      <c r="I22" s="19">
        <f>F22+H22+C22</f>
        <v>41.5</v>
      </c>
      <c r="J22" s="16">
        <v>17</v>
      </c>
      <c r="K22" s="4"/>
      <c r="L22" s="4"/>
      <c r="M22" s="4"/>
      <c r="N22" s="4"/>
      <c r="O22" s="4"/>
      <c r="P22" s="4"/>
      <c r="Q22" s="4"/>
      <c r="R22" s="4"/>
      <c r="S22" s="4"/>
      <c r="T22" s="4"/>
      <c r="U22" s="4"/>
      <c r="V22" s="4"/>
      <c r="W22" s="4"/>
      <c r="X22" s="4"/>
      <c r="Y22" s="4"/>
      <c r="Z22" s="4"/>
      <c r="AA22" s="4"/>
      <c r="AB22" s="4"/>
      <c r="AC22" s="4"/>
      <c r="AD22" s="4"/>
      <c r="AE22" s="4"/>
      <c r="AF22" s="4"/>
    </row>
    <row r="23" s="3" customFormat="1" ht="24" spans="1:32">
      <c r="A23" s="16">
        <v>18</v>
      </c>
      <c r="B23" s="19">
        <v>12105001</v>
      </c>
      <c r="C23" s="19">
        <v>27.8</v>
      </c>
      <c r="D23" s="20" t="s">
        <v>547</v>
      </c>
      <c r="E23" s="20" t="s">
        <v>240</v>
      </c>
      <c r="F23" s="19">
        <v>8</v>
      </c>
      <c r="G23" s="20" t="s">
        <v>548</v>
      </c>
      <c r="H23" s="19">
        <v>6</v>
      </c>
      <c r="I23" s="19">
        <v>41.8</v>
      </c>
      <c r="J23" s="16">
        <v>18</v>
      </c>
      <c r="K23" s="4"/>
      <c r="L23" s="4"/>
      <c r="M23" s="4"/>
      <c r="N23" s="4"/>
      <c r="O23" s="4"/>
      <c r="P23" s="4"/>
      <c r="Q23" s="4"/>
      <c r="R23" s="4"/>
      <c r="S23" s="4"/>
      <c r="T23" s="4"/>
      <c r="U23" s="4"/>
      <c r="V23" s="4"/>
      <c r="W23" s="4"/>
      <c r="X23" s="4"/>
      <c r="Y23" s="4"/>
      <c r="Z23" s="4"/>
      <c r="AA23" s="4"/>
      <c r="AB23" s="4"/>
      <c r="AC23" s="4"/>
      <c r="AD23" s="4"/>
      <c r="AE23" s="4"/>
      <c r="AF23" s="4"/>
    </row>
    <row r="24" s="3" customFormat="1" ht="90.75" customHeight="1" spans="1:32">
      <c r="A24" s="16">
        <v>19</v>
      </c>
      <c r="B24" s="19">
        <v>12105025</v>
      </c>
      <c r="C24" s="19">
        <v>27.19</v>
      </c>
      <c r="D24" s="20" t="s">
        <v>549</v>
      </c>
      <c r="E24" s="20" t="s">
        <v>550</v>
      </c>
      <c r="F24" s="19">
        <v>12</v>
      </c>
      <c r="G24" s="20" t="s">
        <v>551</v>
      </c>
      <c r="H24" s="19">
        <v>0.5</v>
      </c>
      <c r="I24" s="19">
        <f>C24+F24+H24</f>
        <v>39.69</v>
      </c>
      <c r="J24" s="16">
        <v>19</v>
      </c>
      <c r="K24" s="4"/>
      <c r="L24" s="4"/>
      <c r="M24" s="4"/>
      <c r="N24" s="4"/>
      <c r="O24" s="4"/>
      <c r="P24" s="4"/>
      <c r="Q24" s="4"/>
      <c r="R24" s="4"/>
      <c r="S24" s="4"/>
      <c r="T24" s="4"/>
      <c r="U24" s="4"/>
      <c r="V24" s="4"/>
      <c r="W24" s="4"/>
      <c r="X24" s="4"/>
      <c r="Y24" s="4"/>
      <c r="Z24" s="4"/>
      <c r="AA24" s="4"/>
      <c r="AB24" s="4"/>
      <c r="AC24" s="4"/>
      <c r="AD24" s="4"/>
      <c r="AE24" s="4"/>
      <c r="AF24" s="4"/>
    </row>
    <row r="25" s="3" customFormat="1" ht="48" spans="1:32">
      <c r="A25" s="16">
        <v>20</v>
      </c>
      <c r="B25" s="19">
        <v>12105004</v>
      </c>
      <c r="C25" s="19" t="s">
        <v>552</v>
      </c>
      <c r="D25" s="20" t="s">
        <v>553</v>
      </c>
      <c r="E25" s="19" t="s">
        <v>554</v>
      </c>
      <c r="F25" s="19" t="s">
        <v>555</v>
      </c>
      <c r="G25" s="20" t="s">
        <v>556</v>
      </c>
      <c r="H25" s="19">
        <v>3.5</v>
      </c>
      <c r="I25" s="19">
        <v>39</v>
      </c>
      <c r="J25" s="16">
        <v>20</v>
      </c>
      <c r="K25" s="4"/>
      <c r="L25" s="4"/>
      <c r="M25" s="4"/>
      <c r="N25" s="4"/>
      <c r="O25" s="4"/>
      <c r="P25" s="4"/>
      <c r="Q25" s="4"/>
      <c r="R25" s="4"/>
      <c r="S25" s="4"/>
      <c r="T25" s="4"/>
      <c r="U25" s="4"/>
      <c r="V25" s="4"/>
      <c r="W25" s="4"/>
      <c r="X25" s="4"/>
      <c r="Y25" s="4"/>
      <c r="Z25" s="4"/>
      <c r="AA25" s="4"/>
      <c r="AB25" s="4"/>
      <c r="AC25" s="4"/>
      <c r="AD25" s="4"/>
      <c r="AE25" s="4"/>
      <c r="AF25" s="4"/>
    </row>
    <row r="26" s="4" customFormat="1" ht="72" spans="1:10">
      <c r="A26" s="16">
        <v>21</v>
      </c>
      <c r="B26" s="16">
        <v>12105024</v>
      </c>
      <c r="C26" s="16">
        <v>26.9</v>
      </c>
      <c r="D26" s="17" t="s">
        <v>557</v>
      </c>
      <c r="E26" s="17" t="s">
        <v>558</v>
      </c>
      <c r="F26" s="16">
        <v>8</v>
      </c>
      <c r="G26" s="17" t="s">
        <v>559</v>
      </c>
      <c r="H26" s="16">
        <v>0.5</v>
      </c>
      <c r="I26" s="16">
        <f>C26+F26+H26</f>
        <v>35.4</v>
      </c>
      <c r="J26" s="16">
        <v>21</v>
      </c>
    </row>
    <row r="27" s="4" customFormat="1" ht="36" spans="1:10">
      <c r="A27" s="16">
        <v>22</v>
      </c>
      <c r="B27" s="16">
        <v>12105015</v>
      </c>
      <c r="C27" s="16">
        <v>26.2</v>
      </c>
      <c r="D27" s="17" t="s">
        <v>560</v>
      </c>
      <c r="E27" s="17" t="s">
        <v>561</v>
      </c>
      <c r="F27" s="16">
        <v>4</v>
      </c>
      <c r="G27" s="16" t="s">
        <v>562</v>
      </c>
      <c r="H27" s="16">
        <v>4.5</v>
      </c>
      <c r="I27" s="16">
        <v>34.7</v>
      </c>
      <c r="J27" s="16">
        <v>22</v>
      </c>
    </row>
    <row r="28" s="4" customFormat="1" ht="21" customHeight="1" spans="1:10">
      <c r="A28" s="16">
        <v>23</v>
      </c>
      <c r="B28" s="16">
        <v>12105011</v>
      </c>
      <c r="C28" s="16">
        <v>27.4</v>
      </c>
      <c r="D28" s="18" t="s">
        <v>563</v>
      </c>
      <c r="E28" s="18" t="s">
        <v>325</v>
      </c>
      <c r="F28" s="16">
        <v>4</v>
      </c>
      <c r="G28" s="18" t="s">
        <v>564</v>
      </c>
      <c r="H28" s="16">
        <v>0.5</v>
      </c>
      <c r="I28" s="16">
        <v>31.9</v>
      </c>
      <c r="J28" s="16">
        <v>23</v>
      </c>
    </row>
    <row r="29" s="5" customFormat="1" ht="60" spans="1:32">
      <c r="A29" s="16">
        <v>24</v>
      </c>
      <c r="B29" s="16">
        <v>12105007</v>
      </c>
      <c r="C29" s="16">
        <v>28</v>
      </c>
      <c r="D29" s="16"/>
      <c r="E29" s="16"/>
      <c r="F29" s="16"/>
      <c r="G29" s="17" t="s">
        <v>565</v>
      </c>
      <c r="H29" s="16">
        <v>1</v>
      </c>
      <c r="I29" s="16">
        <v>29</v>
      </c>
      <c r="J29" s="16">
        <v>24</v>
      </c>
      <c r="K29" s="4"/>
      <c r="L29" s="4"/>
      <c r="M29" s="4"/>
      <c r="N29" s="4"/>
      <c r="O29" s="4"/>
      <c r="P29" s="4"/>
      <c r="Q29" s="4"/>
      <c r="R29" s="4"/>
      <c r="S29" s="4"/>
      <c r="T29" s="4"/>
      <c r="U29" s="4"/>
      <c r="V29" s="4"/>
      <c r="W29" s="4"/>
      <c r="X29" s="4"/>
      <c r="Y29" s="4"/>
      <c r="Z29" s="4"/>
      <c r="AA29" s="4"/>
      <c r="AB29" s="4"/>
      <c r="AC29" s="4"/>
      <c r="AD29" s="4"/>
      <c r="AE29" s="4"/>
      <c r="AF29" s="4"/>
    </row>
    <row r="30" s="3" customFormat="1" ht="24" spans="1:32">
      <c r="A30" s="16">
        <v>25</v>
      </c>
      <c r="B30" s="16">
        <v>12105010</v>
      </c>
      <c r="C30" s="16">
        <v>27.6</v>
      </c>
      <c r="D30" s="17"/>
      <c r="E30" s="17"/>
      <c r="F30" s="16"/>
      <c r="G30" s="17" t="s">
        <v>566</v>
      </c>
      <c r="H30" s="16">
        <v>1</v>
      </c>
      <c r="I30" s="16">
        <v>28.6</v>
      </c>
      <c r="J30" s="16">
        <v>25</v>
      </c>
      <c r="K30" s="4"/>
      <c r="L30" s="4"/>
      <c r="M30" s="4"/>
      <c r="N30" s="4"/>
      <c r="O30" s="4"/>
      <c r="P30" s="4"/>
      <c r="Q30" s="4"/>
      <c r="R30" s="4"/>
      <c r="S30" s="4"/>
      <c r="T30" s="4"/>
      <c r="U30" s="4"/>
      <c r="V30" s="4"/>
      <c r="W30" s="4"/>
      <c r="X30" s="4"/>
      <c r="Y30" s="4"/>
      <c r="Z30" s="4"/>
      <c r="AA30" s="4"/>
      <c r="AB30" s="4"/>
      <c r="AC30" s="4"/>
      <c r="AD30" s="4"/>
      <c r="AE30" s="4"/>
      <c r="AF30" s="4"/>
    </row>
    <row r="31" s="3" customFormat="1" spans="1:238">
      <c r="A31" s="16">
        <v>26</v>
      </c>
      <c r="B31" s="16">
        <v>12105012</v>
      </c>
      <c r="C31" s="16">
        <v>28</v>
      </c>
      <c r="D31" s="17"/>
      <c r="E31" s="17"/>
      <c r="F31" s="16"/>
      <c r="G31" s="17"/>
      <c r="H31" s="16"/>
      <c r="I31" s="16">
        <v>28</v>
      </c>
      <c r="J31" s="16">
        <v>26</v>
      </c>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row>
    <row r="32" s="5" customFormat="1" spans="1:238">
      <c r="A32" s="16">
        <v>27</v>
      </c>
      <c r="B32" s="16">
        <v>12105026</v>
      </c>
      <c r="C32" s="16">
        <v>27.6</v>
      </c>
      <c r="D32" s="17"/>
      <c r="E32" s="17"/>
      <c r="F32" s="16"/>
      <c r="G32" s="17"/>
      <c r="H32" s="16"/>
      <c r="I32" s="16">
        <v>27.6</v>
      </c>
      <c r="J32" s="16">
        <v>27</v>
      </c>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row>
    <row r="33" s="5" customFormat="1" spans="1:238">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row>
    <row r="34" s="5" customFormat="1" spans="1:238">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row>
    <row r="35" s="5" customFormat="1" spans="1:238">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row>
    <row r="36" s="5" customFormat="1" spans="1:3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5" customFormat="1" spans="1:3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3" customFormat="1" spans="1:238">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row>
    <row r="39" s="3" customFormat="1" spans="1:3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3" customFormat="1" spans="1:238">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row>
    <row r="41" s="3" customFormat="1" spans="1:3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3" customFormat="1" spans="1:3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3" customFormat="1" spans="1:238">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row>
    <row r="44" s="3" customFormat="1" spans="1:238">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row>
    <row r="45" s="3" customFormat="1" spans="1:238">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row>
    <row r="46" s="3" customFormat="1" spans="1:238">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row>
    <row r="47" s="3" customFormat="1" spans="1:238">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row>
    <row r="48" s="3" customFormat="1" spans="1:3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3" customFormat="1" spans="1:3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3" customFormat="1" spans="1:3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3" customFormat="1" spans="1:3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3" customFormat="1" spans="1:3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3" customFormat="1" spans="1:3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3" customFormat="1" spans="1:3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3" customFormat="1" spans="1:3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3" customFormat="1" spans="1:3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3" customFormat="1" spans="1:3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3" customFormat="1" spans="1:3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3" customFormat="1" spans="1:3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3" customFormat="1" spans="1:3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3" customFormat="1" spans="1:3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3" customFormat="1" spans="1:3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3" customFormat="1" spans="1:3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3" customFormat="1" spans="1:3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3" customFormat="1" spans="1:3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6" customFormat="1" spans="1:3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6" customFormat="1" spans="1:3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6" customFormat="1" spans="1:3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6" customFormat="1" spans="1:3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7" customFormat="1" spans="1:3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8" customFormat="1" spans="1:3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8" customFormat="1" spans="1:3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8" customFormat="1" spans="1:3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8" customFormat="1" spans="1:3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8" customFormat="1" spans="1:3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8" customFormat="1" spans="1:3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8" customFormat="1" spans="1:3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8" customFormat="1" spans="1:3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8" customFormat="1" spans="1:3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8" customFormat="1" spans="1:3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8" customFormat="1" spans="1:3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8" customFormat="1" spans="1:3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8" customFormat="1" spans="1:3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8" customFormat="1" spans="1:3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8" customFormat="1" spans="1:3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8" customFormat="1" spans="1:3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8" customFormat="1" spans="1:3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8" customFormat="1" spans="1:3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92" s="5" customFormat="1" spans="1:3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3" customFormat="1" spans="1:3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s="5" customFormat="1" spans="1:3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s="5" customFormat="1" spans="1:3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s="5" customFormat="1" spans="1:3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5" customFormat="1" spans="1:3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5" customFormat="1" spans="1:3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s="5" customFormat="1" spans="1:3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s="5" customFormat="1" spans="1:3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s="5" customFormat="1" spans="1:3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s="5" customFormat="1" spans="1:3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s="5" customFormat="1" spans="1:3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s="5" customFormat="1" spans="1:3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5" customFormat="1" spans="1:3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5" customFormat="1" spans="1:3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sheetData>
  <mergeCells count="2">
    <mergeCell ref="A4:J4"/>
    <mergeCell ref="A1:J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5</vt:i4>
      </vt:variant>
    </vt:vector>
  </HeadingPairs>
  <TitlesOfParts>
    <vt:vector size="5" baseType="lpstr">
      <vt:lpstr>2013级博士2</vt:lpstr>
      <vt:lpstr>其他年级博士</vt:lpstr>
      <vt:lpstr>2020级硕士</vt:lpstr>
      <vt:lpstr>2021级硕士</vt:lpstr>
      <vt:lpstr>2021级博士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桃子桃纸没问题</dc:creator>
  <cp:lastModifiedBy>归字谣</cp:lastModifiedBy>
  <cp:revision>1</cp:revision>
  <dcterms:created xsi:type="dcterms:W3CDTF">1996-12-17T01:32:00Z</dcterms:created>
  <cp:lastPrinted>2014-10-14T11:48:00Z</cp:lastPrinted>
  <dcterms:modified xsi:type="dcterms:W3CDTF">2022-10-13T13:12:23Z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3575613C2A6542C9B83547A9581B97CF</vt:lpwstr>
  </property>
</Properties>
</file>