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3硕 士" sheetId="1" r:id="rId1"/>
    <sheet name="非23硕士" sheetId="2" r:id="rId2"/>
    <sheet name="Sheet3" sheetId="3" r:id="rId3"/>
  </sheets>
  <definedNames>
    <definedName name="_xlnm._FilterDatabase" localSheetId="0" hidden="1">'23硕 士'!$A$4:$O$20</definedName>
    <definedName name="_xlnm._FilterDatabase" localSheetId="1" hidden="1">非23硕士!$A$4:$N$18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<sst xmlns="http://schemas.openxmlformats.org/spreadsheetml/2006/main" count="175" uniqueCount="87">
  <si>
    <t>外国语学院研究生2023-2024学年综合素质评价业绩量化统计表</t>
  </si>
  <si>
    <t>2023级亚欧语言文学班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</si>
  <si>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</si>
  <si>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</si>
  <si>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</si>
  <si>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</si>
  <si>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</si>
  <si>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</si>
  <si>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</si>
  <si>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</si>
  <si>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</si>
  <si>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t>学习成绩加权平均分
（仅23级硕、博）
学习成绩加权平均分=∑（专业学位课程成绩×课程学分）／总学分</t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</si>
  <si>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</si>
  <si>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</si>
  <si>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</si>
  <si>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</si>
  <si>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</si>
  <si>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体美劳素养排名
（名次、标注是否前40%）</t>
  </si>
  <si>
    <t>总分=（学术创新能力）×70%
+“体美劳素养”分数×30%</t>
  </si>
  <si>
    <t>名次、
标注是否前40%</t>
  </si>
  <si>
    <t>钟镇涛</t>
  </si>
  <si>
    <t>优秀</t>
  </si>
  <si>
    <t>1.论文名称：A computer-assisted tool for automatically measuring non-native Japanese oral proficiency
刊物名称：Computer Assisted Language Learning
刊物等级：SSCI,A&amp;HCI
作者排序：2(导师一作)
发表时间：2024.07.17（ 尚未排期，属于online，24分
2.语言距离对学习者二语语料中语序分布特征的影响研究，浙江大学外国语学院青年学术论坛，第一作者，2024年5月17日，国内学术会议宣读论文。（2分）</t>
  </si>
  <si>
    <t>1.2023-2024秋冬助教，2023-2024春夏助教。【4分】
2.2023级研究生新生校歌合唱比赛，【0.5分】
3.2023年紫金港校区消防趣味运动会，【1分】
4.成功面试，【1分】
5.高校教职就业分享会，【1分】
6.简历制作，【1分】
7.外国语学院第十届高层学术论坛暨求是导师学校系列活动，【1分】
8.外国语学院新年晚会，【2分】
9.外国语学院研博会任职，【6分】
10.学术讲座卡5次，【5分】
11.“格物致知”文学分论坛，【0.5分】</t>
  </si>
  <si>
    <t xml:space="preserve"> </t>
  </si>
  <si>
    <t>郭桓维</t>
  </si>
  <si>
    <t>1.是“妻子”还是“女儿”：论东野圭吾《秘密》中的伦理身份混乱与选择（论文名称）、文学伦理学批评跨学科研究——第三届文学伦理学批评大学生领航论坛会议论文集（刊物名称）、其余论文--会议论文集（刊物等级）、第一作者（作者排序）、2023年10月（发表时间），（4分）；
2.东野圭吾《彷徨之刃》未成年犯罪的书写（论文名称）、中国外国文学学会日本文学研究分会第十八届年会暨“区域国别视野下的日本文学研究”学术研讨会（学会名称）、第一作者（作者排序）、2023年10月13-15日（会议时间），（2分）；
3.松本清張『天才画の女』におけるテクストの空間性について（论文名称）、2024年浙江大学外国语学院第十一届青年学术论坛（学会名称）、第一作者（作者排序）、2024年5月17日（会议时间），（2分）；
4.2024年第九届“LSCAT”浙江省笔译大赛中译日一等奖，2024年6月28日，（8分）；
5.2024年第九届“LSCAT”浙江省笔译大赛日译中一等奖，2024年6月28日，（8分）。【省级及以下上限8分】</t>
  </si>
  <si>
    <t>1.2023级研究生新生校歌合唱比赛优秀奖，2023年11月3日，0.5分；
2.学生干部支委加分，研究生第八党支部副书记兼组织委员（教师担任支部书记，副书记等同书记），2023年9月-2024年9月，15分；
3.学生干部加分，外国语学院兼职辅导员，2023年9月-2024年9月，15分；
4.2023-2024学年日语一、日语三、日语四课程助教，4分；
5.2023-2024学年参加讲座7次，7分。</t>
  </si>
  <si>
    <t>王天翊</t>
  </si>
  <si>
    <t>1.其余论文两篇：《当下俄罗斯珠宝业发展问题及其发展前景》，《北大荒文化》，普刊龙源检索，国内刊号CN23-1558/C，第一作者，2023年12月
《ИСТОРИЯ ЮВЕЛИРНОЙ ПРОМЫШЛЕННОСТИ РОССИИ》,《АКТУАЛЬНЫЕ ВОПРОСЫ СОВРЕМЕННОЙ НАУКИ И ОБРАЗОВАНИЯ》,普刊，elibary检索，第一作者，2023年11月  （8分）
2.国际会议(ЖЕНСКИЙ ТРУД В РОССИИ И ЕВРОПЕ：ИСТОРИЯ,ТРАДИЦИИ,ОСОБЕННОСТИ)宣读论文一次  （4分）
3.国内会议(第二届中华翻译研究青年学者论坛暨《中华译学》出版发布会 （2分）
4.第三届全国“翻译技术教学科研创新暨中华典籍外译及国际传播专题论坛” （2分）
5.浙江大学外国语学院第十一届青年学术论坛) （2分）</t>
  </si>
  <si>
    <t>1.新生合唱比赛 0.5分
2.朋辈讲座分享两次 2分
3.高校教职就业分享会 1分
4.高校行政就业分享会 1分
5.党史校史竞赛2分
6.心理委员一学年 6分
7.助教一年   4分
8.听讲座10次  10分 
9.外国语学院第十届高层学术论坛暨求是导师学校系列活动 1分
10.全球治理周开幕式 1分</t>
  </si>
  <si>
    <t>谢煜璐</t>
  </si>
  <si>
    <r>
      <rPr>
        <sz val="10"/>
        <color rgb="FF000000"/>
        <rFont val="Microsoft YaHei"/>
        <charset val="134"/>
      </rPr>
      <t>1.论文名称：Katrin Hudey
China in der Literatur der Zwischenkriegszeit. Studien zum deutsch-chinesischen Austausch
(1919–1937/39). Mit einer Bibliographie. Verlag Walter de Gruyter, Berlin, Boston 2023, 425 S.</t>
    </r>
    <r>
      <rPr>
        <sz val="10"/>
        <color rgb="FF000000"/>
        <rFont val="Microsoft YaHei"/>
        <charset val="134"/>
      </rPr>
      <t>（书评）</t>
    </r>
    <r>
      <rPr>
        <sz val="10"/>
        <color rgb="FF000000"/>
        <rFont val="Microsoft YaHei"/>
        <charset val="134"/>
      </rPr>
      <t xml:space="preserve">
刊物名称：Zeitschrift für Germanistik
刊物等级：A&amp;HCI
作者排序：导师一作，本人二作
发表时间： 2/2024
（30分/2=15分）
</t>
    </r>
  </si>
  <si>
    <t>1.2023-2024学年秋冬及春夏学期助教（4分）；
2.2023-2024学年党支部委员 （12分）；
3.外国语学院2024党史校史知识竞赛 （2分）；
4.2023级研究生新生校歌合唱比赛，（0.5分）；
5.高校教职就业分享会（1分）；
6.学术讲座*10，（10分）</t>
  </si>
  <si>
    <t>穆殿欣</t>
  </si>
  <si>
    <t>1.《阿尔穆德纳·格兰德斯的创伤书写：以&lt;弗兰肯斯坦之母&gt;中的“双生”为例》，2023年北京外国语大学外国语言文学学科研究生高端学术论坛，会议宣读论文并获优秀奖，第一作者，2023年10月（2分）；
2.译著《堂吉诃德·德·拉曼查的奇幻中国之旅》，法国coolLibri出版，ISBN; 9791042620141，第一译者（字数13430），2024年7月（5分）</t>
  </si>
  <si>
    <t>1.参加学科相关讲座累计10次【10分】；2.两次担任长学期助教【4分】；
3.担任丹青学院兼职辅导员【12分】；
4.2023级研究生新生校歌合唱比赛【0.5分】；
5.2023.12外国语学院新年晚会【2分】</t>
  </si>
  <si>
    <t>刘卓恺</t>
  </si>
  <si>
    <t>1.参与论文集编写：“脚本-行动”教学模型下国际中文教育文化国情课教学模式研究——以外交学院-法波大学孔子学院《中国国情文化——书法篇》为例，刊于论文集《多元·创新·融合：区域国别视域下文化教学与传播研究前沿》（王鹏飞编），吉林大学出版社，ISBN:9787576823387，第一作者，2023年10月；(4分)
2.专业学术相关竞赛：全国法语专业硕士生论坛一等奖；（10分）
3.国内学术会议宣读论文：浙江大学外国语学院第十一届青年学术论坛宣读论文（2分）</t>
  </si>
  <si>
    <t>1.学年助教 （4分）</t>
  </si>
  <si>
    <t>徐佳乐</t>
  </si>
  <si>
    <t>1.2023级研究生新生校歌合唱比赛(0.5分)；
2.“筑梦研途，语你同行”朋辈分享系列讲座【量性研究】 (1分)；
3.“筑梦研途，语你同行”朋辈分享系列讲座【质性研究】 （1分）；
4.2023研究生开学典礼迎校旗 （1分）；
5.高校教职就业分享会 （1分）；
6.学生干部-外院党素中心考核 （9分）；
7.外国语学院研博会任职 （9分）；
8.外国语学院“学思践悟新思想 奋力有为正当时”微党课大赛（2分）；
9.23-24秋冬助教，23-24春夏助教（4分）
10.参加10次学院组织的学术讲座卡（10分）
11.赴拱墅大关街道暑期实践（1分）</t>
  </si>
  <si>
    <t>刘雨涵</t>
  </si>
  <si>
    <t>1.亚欧班团支书 9分
2.助教两学期 4分
3.讲座卡10次 10分
4.院研博会任职 9分
5.高校教职就业分享会 1分
6.2023级研究生新生校歌合唱比赛 2分
7.2024年春季毕业典礼旗手 1分
8.企业专场就业分享会 1分
9.乘风计划·技能讲堂第四期新闻采编 1分</t>
  </si>
  <si>
    <t>李昱瑶</t>
  </si>
  <si>
    <t>1.柳德米拉·彼得鲁舍夫斯卡娅《夜深时分》中的疾病隐喻探析，外国语学院第十一届青年学术论坛，第一作者，2024年5月17日，国内会议宣读论文（2分）</t>
  </si>
  <si>
    <t>1.助教助管一学年，（4分）
2.讲座卡8次，（8分）
3.2023级研究生新生校歌合唱比赛（0.5）
4.高校教职就业分享会，（1分）
5.亚运会志愿者，（5分）
6.中国-上海合作组织国际司法交流合作培训基地社会实践，院级，（2分）
7.第三届浙江大学外国语学院“清廉在身边”主题征文大赛三等奖，（3分）
8.20240531外交礼仪培训讲座，（1分）
9.20231125联合国机构宣讲会，（1分）</t>
  </si>
  <si>
    <t>喻迪</t>
  </si>
  <si>
    <t>无</t>
  </si>
  <si>
    <t>1.2023级研究生新生校歌合唱比赛 0.5分；
2.2023-2024学年助教（劳育），4分；
3.外国语学院2024党史校史知识竞赛三等奖（劳育），2分；
4.讲座卡十次（劳育），10分；
“格物致知”论坛开幕式（劳育），0.5分；
“格物致知”文学分论坛（劳育），0.5分；</t>
  </si>
  <si>
    <t>马宇航</t>
  </si>
  <si>
    <t>1.2023全国高校俄语大赛二等奖(8分)</t>
  </si>
  <si>
    <t>1.助教一学年（4分）；</t>
  </si>
  <si>
    <t>王越</t>
  </si>
  <si>
    <t>1. 亚欧班班长 优秀（12分）
2. 讲座卡10次（10分）
3. 德语助教一学年（4分）
4.高校教职就业分享会（1分）</t>
  </si>
  <si>
    <t>张蝶</t>
  </si>
  <si>
    <t>1.“文学世界与世界文学”苏州大学研究生国际学术创新论坛，国际会议宣读论文（2分）
备注：在国内举办的论坛算作国内会议</t>
  </si>
  <si>
    <t>1. 春夏法语所助教「2分」
2.秋冬法语所助教「2分」
3.学生干部-职业发展中心「6分」
4.“理解当代中国”外语能力大赛志愿者「2分」
5.1124高校行政就业分享会「1分」
6.讲座卡三次「3分」</t>
  </si>
  <si>
    <t>金敏</t>
  </si>
  <si>
    <t>1.“筑梦研途，语你同行”朋辈分享系列讲座【质性研究】 1分
2.高校教职就业分享会 1分
3.2023级研究生新生校歌合唱比赛 0.5分
4.学院组织讲座 10分</t>
  </si>
  <si>
    <t>高一笑</t>
  </si>
  <si>
    <t>毛朝娜</t>
  </si>
  <si>
    <t>亚欧语言文学班（2022级及以上）</t>
  </si>
  <si>
    <t>李世炜</t>
  </si>
  <si>
    <t>1.2023年11月于华南师范大学举办的第七届语言测试与评价研讨会宣读论文《德语阅读文本复杂度指标体系研究--一项基于德语专业四级考试的实证分析》（2分）
2.外研社国才杯“理解当代中国”大学生外语能力竞赛分别获校赛、省赛、国赛金奖（一等奖）（8分）
注：该比赛不属于国家级学科竞赛条目，省级及以下比赛得分上限为8分</t>
  </si>
  <si>
    <t>1.春夏学期助教 2分
2.参加讲座 4分</t>
  </si>
  <si>
    <t>黄欣</t>
  </si>
  <si>
    <t>1. 国际会议：Всероссийской научной конференции молодых ученых «Наука. Технологии. Инновации.» 宣读论文《Применения параллельного корпуса русского языка в переводе》，2023年12月 （4分）
2. 国际会议：Международная студенческая научная конференция «Вызовы и тренды современной лингвистики» 宣读论文《Применение Национального корпуса русского языка в изучении русского языка》，2023年12月（4分）
3. 论文《俄罗斯“笑”文化研究探析——以巴赫金和利哈乔夫为例》，期刊：《中国应急管理科学》， 普刊，第一作者 ， 2024年6月（4分）</t>
  </si>
  <si>
    <t>李海琪</t>
  </si>
  <si>
    <t>1.《升降调与对话形式的关系——基于《日语日常对话语料库》的调查》，浙江大学外国语学院青年学术论坛，2024年5月17日，2分；
《上昇下降調の使用率と年齢層の関連性》，言語学フェス，2024年1月20日，4分；
《上昇下降調と会話形式の関連性―「日本語日常会話コーパス」を用いて―》，言語資源ワークショップ，2204年8月29日，4分。</t>
  </si>
  <si>
    <t>赵巧</t>
  </si>
  <si>
    <t>1.第九届浙江省笔译大赛三等奖  4分
2.浙江大学青年学术会议论文宣读 2分</t>
  </si>
  <si>
    <t>1.厚植家国情怀、筑梦世界舞台之外交礼仪培训 （1分）
2.夏季毕业典礼志愿者 （1分）
3.听君隽语，启航未来之生涯纵横——校友回访就业分享会 （1分）
4.浙江大学国际龙舟节志愿者 （2分）   5.党史·校史知识竞赛 加1.5</t>
  </si>
  <si>
    <t>孙城硕</t>
  </si>
  <si>
    <t>1.2024年5月17日在浙江大学外国语学院第十一届青年学术论坛宣读论文《&lt;玛特辽娜的家&gt;中的空间内涵》（国内学术会议宣读论文 2分）</t>
  </si>
  <si>
    <t>1.讲座卡2次 （2分）
2.2024年7月3日至20日随浙江大学外国语学院仙居社会实践团赴仙居县进行社会实践（社会实践 院级项目 2分）
3.亚运会志愿者 （5分）</t>
  </si>
  <si>
    <t>岑晓丝</t>
  </si>
  <si>
    <t>1.2024浙江大学外国语学院赴仙居暑期社会实践+学院考核优秀——（4分）；
2.2024春夏学期“现代德语文学流派”课程助教——（2分）</t>
  </si>
  <si>
    <t>步静怡</t>
  </si>
  <si>
    <t>1.24春夏现代德语文学流派助教（2分）</t>
  </si>
  <si>
    <t>王玉婷</t>
  </si>
  <si>
    <t>留晓佳</t>
  </si>
  <si>
    <t>王润果</t>
  </si>
  <si>
    <t>申奥</t>
  </si>
  <si>
    <t>徐寒珂</t>
  </si>
  <si>
    <t>钟佳淇</t>
  </si>
  <si>
    <t>郑艳君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</si>
</sst>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6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0"/>
      <color rgb="FF4874CB"/>
      <name val="Microsoft YaHei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>
      <alignment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0"/>
  <sheetViews>
    <sheetView tabSelected="1" zoomScale="40" zoomScaleNormal="40" topLeftCell="A6" workbookViewId="0">
      <selection activeCell="L20" sqref="A1:O20"/>
    </sheetView>
  </sheetViews>
  <sheetFormatPr defaultColWidth="9" defaultRowHeight="14.4" customHeight="1"/>
  <cols>
    <col min="1" max="1" width="9" style="2" customWidth="1"/>
    <col min="2" max="2" width="13.8333333333333" style="2" customWidth="1"/>
    <col min="3" max="3" width="10.5" style="2" customWidth="1"/>
    <col min="4" max="4" width="14.8333333333333" style="2" customWidth="1"/>
    <col min="5" max="5" width="34.8333333333333" style="2" customWidth="1"/>
    <col min="6" max="6" width="77.8333333333333" style="2" customWidth="1"/>
    <col min="7" max="7" width="17.1666666666667" style="2" customWidth="1"/>
    <col min="8" max="8" width="24.8333333333333" style="2" customWidth="1"/>
    <col min="9" max="9" width="15.8333333333333" style="2" customWidth="1"/>
    <col min="10" max="10" width="50.8333333333333" style="2" customWidth="1"/>
    <col min="11" max="11" width="9" style="2" customWidth="1"/>
    <col min="12" max="12" width="15.8333333333333" style="2" customWidth="1"/>
    <col min="13" max="13" width="17.8333333333333" style="2" customWidth="1"/>
    <col min="14" max="14" width="48" style="2" customWidth="1"/>
  </cols>
  <sheetData>
    <row r="1" ht="28.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6"/>
    </row>
    <row r="2" ht="22.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6"/>
    </row>
    <row r="3" ht="55.5" customHeight="1" spans="1:15">
      <c r="A3" s="7"/>
      <c r="B3" s="7"/>
      <c r="C3" s="7"/>
      <c r="D3" s="7" t="s">
        <v>2</v>
      </c>
      <c r="E3" s="7" t="s">
        <v>3</v>
      </c>
      <c r="F3" s="7"/>
      <c r="G3" s="7"/>
      <c r="H3" s="7"/>
      <c r="I3" s="7"/>
      <c r="J3" s="17" t="s">
        <v>4</v>
      </c>
      <c r="K3" s="7"/>
      <c r="L3" s="7"/>
      <c r="M3" s="7" t="s">
        <v>5</v>
      </c>
      <c r="N3" s="7" t="s">
        <v>6</v>
      </c>
      <c r="O3" s="16"/>
    </row>
    <row r="4" ht="72" customHeight="1" spans="1:1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17" t="s">
        <v>16</v>
      </c>
      <c r="K4" s="7" t="s">
        <v>5</v>
      </c>
      <c r="L4" s="7" t="s">
        <v>17</v>
      </c>
      <c r="M4" s="7" t="s">
        <v>18</v>
      </c>
      <c r="N4" s="7" t="s">
        <v>19</v>
      </c>
      <c r="O4" s="16"/>
    </row>
    <row r="5" ht="171" customHeight="1" spans="1:15">
      <c r="A5" s="10">
        <v>1</v>
      </c>
      <c r="B5" s="10">
        <v>22346028</v>
      </c>
      <c r="C5" s="10" t="s">
        <v>20</v>
      </c>
      <c r="D5" s="10" t="s">
        <v>21</v>
      </c>
      <c r="E5" s="10">
        <v>92.36</v>
      </c>
      <c r="F5" s="13" t="s">
        <v>22</v>
      </c>
      <c r="G5" s="10">
        <v>26</v>
      </c>
      <c r="H5" s="10">
        <f t="shared" ref="H5:H20" si="0">SUM(E5,G5)</f>
        <v>118.36</v>
      </c>
      <c r="I5" s="8">
        <f>RANK(H5,$H$5:$H$24)</f>
        <v>1</v>
      </c>
      <c r="J5" s="18" t="s">
        <v>23</v>
      </c>
      <c r="K5" s="10">
        <v>23</v>
      </c>
      <c r="L5" s="10">
        <f>RANK(K5,$K$5:$K$24)</f>
        <v>9</v>
      </c>
      <c r="M5" s="10">
        <f t="shared" ref="M5:M20" si="1">0.7*H5+0.3*K5</f>
        <v>89.752</v>
      </c>
      <c r="N5" s="8">
        <f>RANK(M5,$M$5:$M$24)</f>
        <v>1</v>
      </c>
      <c r="O5" s="19" t="s">
        <v>24</v>
      </c>
    </row>
    <row r="6" ht="227" customHeight="1" spans="1:15">
      <c r="A6" s="10">
        <v>2</v>
      </c>
      <c r="B6" s="10">
        <v>22346026</v>
      </c>
      <c r="C6" s="10" t="s">
        <v>25</v>
      </c>
      <c r="D6" s="10" t="s">
        <v>21</v>
      </c>
      <c r="E6" s="10">
        <v>93.91</v>
      </c>
      <c r="F6" s="13" t="s">
        <v>26</v>
      </c>
      <c r="G6" s="10">
        <v>16</v>
      </c>
      <c r="H6" s="10">
        <f t="shared" si="0"/>
        <v>109.91</v>
      </c>
      <c r="I6" s="8">
        <f>RANK(H6,$H$5:$H$24)</f>
        <v>4</v>
      </c>
      <c r="J6" s="18" t="s">
        <v>27</v>
      </c>
      <c r="K6" s="10">
        <v>41.5</v>
      </c>
      <c r="L6" s="8">
        <f>RANK(K6,$K$5:$K$24)</f>
        <v>1</v>
      </c>
      <c r="M6" s="10">
        <f t="shared" si="1"/>
        <v>89.387</v>
      </c>
      <c r="N6" s="8">
        <f>RANK(M6,$M$5:$M$24)</f>
        <v>2</v>
      </c>
      <c r="O6" s="16"/>
    </row>
    <row r="7" ht="237" customHeight="1" spans="1:15">
      <c r="A7" s="10">
        <v>3</v>
      </c>
      <c r="B7" s="10">
        <v>22346019</v>
      </c>
      <c r="C7" s="10" t="s">
        <v>28</v>
      </c>
      <c r="D7" s="10" t="s">
        <v>21</v>
      </c>
      <c r="E7" s="10">
        <v>92.1</v>
      </c>
      <c r="F7" s="13" t="s">
        <v>29</v>
      </c>
      <c r="G7" s="10">
        <v>18</v>
      </c>
      <c r="H7" s="10">
        <f t="shared" si="0"/>
        <v>110.1</v>
      </c>
      <c r="I7" s="8">
        <f>RANK(H7,$H$5:$H$24)</f>
        <v>3</v>
      </c>
      <c r="J7" s="18" t="s">
        <v>30</v>
      </c>
      <c r="K7" s="10">
        <v>31.5</v>
      </c>
      <c r="L7" s="8">
        <f>RANK(K7,$K$5:$K$24)</f>
        <v>4</v>
      </c>
      <c r="M7" s="10">
        <f t="shared" si="1"/>
        <v>86.52</v>
      </c>
      <c r="N7" s="8">
        <f>RANK(M7,$M$5:$M$24)</f>
        <v>3</v>
      </c>
      <c r="O7" s="16"/>
    </row>
    <row r="8" ht="253.5" customHeight="1" spans="1:15">
      <c r="A8" s="10">
        <v>4</v>
      </c>
      <c r="B8" s="10">
        <v>22346022</v>
      </c>
      <c r="C8" s="10" t="s">
        <v>31</v>
      </c>
      <c r="D8" s="10" t="s">
        <v>21</v>
      </c>
      <c r="E8" s="10">
        <v>92.56</v>
      </c>
      <c r="F8" s="13" t="s">
        <v>32</v>
      </c>
      <c r="G8" s="10">
        <v>15</v>
      </c>
      <c r="H8" s="10">
        <f t="shared" si="0"/>
        <v>107.56</v>
      </c>
      <c r="I8" s="8">
        <f>RANK(H8,$H$5:$H$24)</f>
        <v>5</v>
      </c>
      <c r="J8" s="18" t="s">
        <v>33</v>
      </c>
      <c r="K8" s="10">
        <v>29.5</v>
      </c>
      <c r="L8" s="8">
        <f>RANK(K8,$K$5:$K$24)</f>
        <v>5</v>
      </c>
      <c r="M8" s="10">
        <f t="shared" si="1"/>
        <v>84.142</v>
      </c>
      <c r="N8" s="8">
        <f>RANK(M8,$M$5:$M$24)</f>
        <v>4</v>
      </c>
      <c r="O8" s="16"/>
    </row>
    <row r="9" ht="121.5" customHeight="1" spans="1:15">
      <c r="A9" s="10">
        <v>5</v>
      </c>
      <c r="B9" s="10">
        <v>22346029</v>
      </c>
      <c r="C9" s="10" t="s">
        <v>34</v>
      </c>
      <c r="D9" s="10" t="s">
        <v>21</v>
      </c>
      <c r="E9" s="10">
        <v>94.11</v>
      </c>
      <c r="F9" s="13" t="s">
        <v>35</v>
      </c>
      <c r="G9" s="10">
        <v>7</v>
      </c>
      <c r="H9" s="10">
        <f t="shared" si="0"/>
        <v>101.11</v>
      </c>
      <c r="I9" s="8">
        <f>RANK(H9,$H$5:$H$24)</f>
        <v>6</v>
      </c>
      <c r="J9" s="18" t="s">
        <v>36</v>
      </c>
      <c r="K9" s="10">
        <v>28.5</v>
      </c>
      <c r="L9" s="8">
        <f>RANK(K9,$K$5:$K$24)</f>
        <v>6</v>
      </c>
      <c r="M9" s="10">
        <f t="shared" si="1"/>
        <v>79.327</v>
      </c>
      <c r="N9" s="8">
        <f>RANK(M9,$M$5:$M$24)</f>
        <v>5</v>
      </c>
      <c r="O9" s="16"/>
    </row>
    <row r="10" ht="154.5" customHeight="1" spans="1:15">
      <c r="A10" s="10">
        <v>6</v>
      </c>
      <c r="B10" s="10">
        <v>22346020</v>
      </c>
      <c r="C10" s="10" t="s">
        <v>37</v>
      </c>
      <c r="D10" s="10" t="s">
        <v>21</v>
      </c>
      <c r="E10" s="10">
        <v>94.56</v>
      </c>
      <c r="F10" s="13" t="s">
        <v>38</v>
      </c>
      <c r="G10" s="10">
        <v>16</v>
      </c>
      <c r="H10" s="10">
        <f t="shared" si="0"/>
        <v>110.56</v>
      </c>
      <c r="I10" s="8">
        <f>RANK(H10,$H$5:$H$24)</f>
        <v>2</v>
      </c>
      <c r="J10" s="18" t="s">
        <v>39</v>
      </c>
      <c r="K10" s="10">
        <v>4</v>
      </c>
      <c r="L10" s="10">
        <f>RANK(K10,$K$5:$K$24)</f>
        <v>13</v>
      </c>
      <c r="M10" s="10">
        <f t="shared" si="1"/>
        <v>78.592</v>
      </c>
      <c r="N10" s="10">
        <f>RANK(M10,$M$5:$M$24)</f>
        <v>6</v>
      </c>
      <c r="O10" s="16"/>
    </row>
    <row r="11" ht="171" customHeight="1" spans="1:15">
      <c r="A11" s="10">
        <v>7</v>
      </c>
      <c r="B11" s="10">
        <v>22346025</v>
      </c>
      <c r="C11" s="10" t="s">
        <v>40</v>
      </c>
      <c r="D11" s="10" t="s">
        <v>21</v>
      </c>
      <c r="E11" s="14">
        <v>92.11</v>
      </c>
      <c r="F11" s="15"/>
      <c r="G11" s="10">
        <v>0</v>
      </c>
      <c r="H11" s="14">
        <f t="shared" si="0"/>
        <v>92.11</v>
      </c>
      <c r="I11" s="10">
        <f>RANK(H11,$H$5:$H$24)</f>
        <v>10</v>
      </c>
      <c r="J11" s="18" t="s">
        <v>41</v>
      </c>
      <c r="K11" s="10">
        <v>39.5</v>
      </c>
      <c r="L11" s="8">
        <f>RANK(K11,$K$5:$K$24)</f>
        <v>2</v>
      </c>
      <c r="M11" s="14">
        <f t="shared" si="1"/>
        <v>76.327</v>
      </c>
      <c r="N11" s="10">
        <f>RANK(M11,$M$5:$M$24)</f>
        <v>7</v>
      </c>
      <c r="O11" s="16"/>
    </row>
    <row r="12" ht="237" customHeight="1" spans="1:15">
      <c r="A12" s="10">
        <v>8</v>
      </c>
      <c r="B12" s="10">
        <v>22346024</v>
      </c>
      <c r="C12" s="10" t="s">
        <v>42</v>
      </c>
      <c r="D12" s="10" t="s">
        <v>21</v>
      </c>
      <c r="E12" s="10">
        <v>89.22</v>
      </c>
      <c r="F12" s="13"/>
      <c r="G12" s="10">
        <v>0</v>
      </c>
      <c r="H12" s="10">
        <f t="shared" si="0"/>
        <v>89.22</v>
      </c>
      <c r="I12" s="10">
        <f>RANK(H12,$H$5:$H$24)</f>
        <v>13</v>
      </c>
      <c r="J12" s="18" t="s">
        <v>43</v>
      </c>
      <c r="K12" s="20">
        <v>38</v>
      </c>
      <c r="L12" s="8">
        <f>RANK(K12,$K$5:$K$24)</f>
        <v>3</v>
      </c>
      <c r="M12" s="10">
        <f t="shared" si="1"/>
        <v>73.854</v>
      </c>
      <c r="N12" s="10">
        <f>RANK(M12,$M$5:$M$24)</f>
        <v>8</v>
      </c>
      <c r="O12" s="16"/>
    </row>
    <row r="13" ht="187.5" customHeight="1" spans="1:15">
      <c r="A13" s="10">
        <v>9</v>
      </c>
      <c r="B13" s="10">
        <v>22346015</v>
      </c>
      <c r="C13" s="10" t="s">
        <v>44</v>
      </c>
      <c r="D13" s="10" t="s">
        <v>21</v>
      </c>
      <c r="E13" s="10">
        <v>89.1</v>
      </c>
      <c r="F13" s="13" t="s">
        <v>45</v>
      </c>
      <c r="G13" s="10">
        <v>2</v>
      </c>
      <c r="H13" s="10">
        <f t="shared" si="0"/>
        <v>91.1</v>
      </c>
      <c r="I13" s="10">
        <f>RANK(H13,$H$5:$H$24)</f>
        <v>12</v>
      </c>
      <c r="J13" s="18" t="s">
        <v>46</v>
      </c>
      <c r="K13" s="10">
        <v>25.5</v>
      </c>
      <c r="L13" s="10">
        <f>RANK(K13,$K$5:$K$24)</f>
        <v>8</v>
      </c>
      <c r="M13" s="10">
        <f t="shared" si="1"/>
        <v>71.42</v>
      </c>
      <c r="N13" s="10">
        <f>RANK(M13,$M$5:$M$24)</f>
        <v>9</v>
      </c>
      <c r="O13" s="16"/>
    </row>
    <row r="14" ht="121.5" customHeight="1" spans="1:15">
      <c r="A14" s="10">
        <v>10</v>
      </c>
      <c r="B14" s="10">
        <v>22346030</v>
      </c>
      <c r="C14" s="10" t="s">
        <v>47</v>
      </c>
      <c r="D14" s="10" t="s">
        <v>21</v>
      </c>
      <c r="E14" s="10">
        <v>94</v>
      </c>
      <c r="F14" s="10" t="s">
        <v>48</v>
      </c>
      <c r="G14" s="10">
        <v>0</v>
      </c>
      <c r="H14" s="10">
        <f t="shared" si="0"/>
        <v>94</v>
      </c>
      <c r="I14" s="10">
        <f>RANK(H14,$H$5:$H$24)</f>
        <v>8</v>
      </c>
      <c r="J14" s="18" t="s">
        <v>49</v>
      </c>
      <c r="K14" s="10">
        <v>17.5</v>
      </c>
      <c r="L14" s="10">
        <f>RANK(K14,$K$5:$K$24)</f>
        <v>10</v>
      </c>
      <c r="M14" s="10">
        <f t="shared" si="1"/>
        <v>71.05</v>
      </c>
      <c r="N14" s="10">
        <f>RANK(M14,$M$5:$M$24)</f>
        <v>10</v>
      </c>
      <c r="O14" s="16"/>
    </row>
    <row r="15" ht="47" customHeight="1" spans="1:15">
      <c r="A15" s="10">
        <v>11</v>
      </c>
      <c r="B15" s="10">
        <v>22346017</v>
      </c>
      <c r="C15" s="10" t="s">
        <v>50</v>
      </c>
      <c r="D15" s="10" t="s">
        <v>21</v>
      </c>
      <c r="E15" s="10">
        <v>91.54</v>
      </c>
      <c r="F15" s="13" t="s">
        <v>51</v>
      </c>
      <c r="G15" s="10">
        <v>8</v>
      </c>
      <c r="H15" s="10">
        <f t="shared" si="0"/>
        <v>99.54</v>
      </c>
      <c r="I15" s="10">
        <f>RANK(H15,$H$5:$H$24)</f>
        <v>7</v>
      </c>
      <c r="J15" s="18" t="s">
        <v>52</v>
      </c>
      <c r="K15" s="10">
        <v>4</v>
      </c>
      <c r="L15" s="10">
        <f>RANK(K15,$K$5:$K$24)</f>
        <v>13</v>
      </c>
      <c r="M15" s="10">
        <f t="shared" si="1"/>
        <v>70.878</v>
      </c>
      <c r="N15" s="10">
        <f>RANK(M15,$M$5:$M$24)</f>
        <v>11</v>
      </c>
      <c r="O15" s="16"/>
    </row>
    <row r="16" ht="72" customHeight="1" spans="1:15">
      <c r="A16" s="10">
        <v>12</v>
      </c>
      <c r="B16" s="10">
        <v>22346023</v>
      </c>
      <c r="C16" s="10" t="s">
        <v>53</v>
      </c>
      <c r="D16" s="10" t="s">
        <v>21</v>
      </c>
      <c r="E16" s="10">
        <v>88.56</v>
      </c>
      <c r="F16" s="10" t="s">
        <v>48</v>
      </c>
      <c r="G16" s="10">
        <v>0</v>
      </c>
      <c r="H16" s="10">
        <f t="shared" si="0"/>
        <v>88.56</v>
      </c>
      <c r="I16" s="10">
        <f>RANK(H16,$H$5:$H$24)</f>
        <v>14</v>
      </c>
      <c r="J16" s="18" t="s">
        <v>54</v>
      </c>
      <c r="K16" s="10">
        <v>27</v>
      </c>
      <c r="L16" s="10">
        <f>RANK(K16,$K$5:$K$24)</f>
        <v>7</v>
      </c>
      <c r="M16" s="10">
        <f t="shared" si="1"/>
        <v>70.092</v>
      </c>
      <c r="N16" s="10">
        <f>RANK(M16,$M$5:$M$24)</f>
        <v>12</v>
      </c>
      <c r="O16" s="16"/>
    </row>
    <row r="17" ht="105" customHeight="1" spans="1:15">
      <c r="A17" s="10">
        <v>13</v>
      </c>
      <c r="B17" s="10">
        <v>22346021</v>
      </c>
      <c r="C17" s="10" t="s">
        <v>55</v>
      </c>
      <c r="D17" s="10" t="s">
        <v>21</v>
      </c>
      <c r="E17" s="10">
        <v>91.24</v>
      </c>
      <c r="F17" s="13" t="s">
        <v>56</v>
      </c>
      <c r="G17" s="10">
        <v>2</v>
      </c>
      <c r="H17" s="10">
        <f t="shared" si="0"/>
        <v>93.24</v>
      </c>
      <c r="I17" s="10">
        <f>RANK(H17,$H$5:$H$24)</f>
        <v>9</v>
      </c>
      <c r="J17" s="18" t="s">
        <v>57</v>
      </c>
      <c r="K17" s="10">
        <v>16</v>
      </c>
      <c r="L17" s="10">
        <f>RANK(K17,$K$5:$K$24)</f>
        <v>11</v>
      </c>
      <c r="M17" s="10">
        <f t="shared" si="1"/>
        <v>70.068</v>
      </c>
      <c r="N17" s="10">
        <f>RANK(M17,$M$5:$M$24)</f>
        <v>13</v>
      </c>
      <c r="O17" s="16"/>
    </row>
    <row r="18" ht="88.5" customHeight="1" spans="1:15">
      <c r="A18" s="10">
        <v>14</v>
      </c>
      <c r="B18" s="10">
        <v>22346018</v>
      </c>
      <c r="C18" s="10" t="s">
        <v>58</v>
      </c>
      <c r="D18" s="10" t="s">
        <v>21</v>
      </c>
      <c r="E18" s="10">
        <v>91.67</v>
      </c>
      <c r="F18" s="10" t="s">
        <v>48</v>
      </c>
      <c r="G18" s="10">
        <v>0</v>
      </c>
      <c r="H18" s="10">
        <f t="shared" si="0"/>
        <v>91.67</v>
      </c>
      <c r="I18" s="10">
        <f>RANK(H18,$H$5:$H$24)</f>
        <v>11</v>
      </c>
      <c r="J18" s="18" t="s">
        <v>59</v>
      </c>
      <c r="K18" s="10">
        <v>12.5</v>
      </c>
      <c r="L18" s="10">
        <f>RANK(K18,$K$5:$K$24)</f>
        <v>12</v>
      </c>
      <c r="M18" s="10">
        <f t="shared" si="1"/>
        <v>67.919</v>
      </c>
      <c r="N18" s="10">
        <f>RANK(M18,$M$5:$M$24)</f>
        <v>14</v>
      </c>
      <c r="O18" s="16"/>
    </row>
    <row r="19" ht="22.5" customHeight="1" spans="1:15">
      <c r="A19" s="10">
        <v>15</v>
      </c>
      <c r="B19" s="10">
        <v>22346027</v>
      </c>
      <c r="C19" s="10" t="s">
        <v>60</v>
      </c>
      <c r="D19" s="10" t="s">
        <v>21</v>
      </c>
      <c r="E19" s="10">
        <v>0</v>
      </c>
      <c r="F19" s="10" t="s">
        <v>48</v>
      </c>
      <c r="G19" s="10">
        <v>0</v>
      </c>
      <c r="H19" s="10">
        <f t="shared" si="0"/>
        <v>0</v>
      </c>
      <c r="I19" s="10">
        <f>RANK(H19,$H$5:$H$24)</f>
        <v>15</v>
      </c>
      <c r="J19" s="21" t="s">
        <v>48</v>
      </c>
      <c r="K19" s="10">
        <v>0</v>
      </c>
      <c r="L19" s="10">
        <f>RANK(K19,$K$5:$K$24)</f>
        <v>15</v>
      </c>
      <c r="M19" s="10">
        <f t="shared" si="1"/>
        <v>0</v>
      </c>
      <c r="N19" s="10">
        <f>RANK(M19,$M$5:$M$24)</f>
        <v>15</v>
      </c>
      <c r="O19" s="16"/>
    </row>
    <row r="20" ht="22.5" customHeight="1" spans="1:15">
      <c r="A20" s="10">
        <v>16</v>
      </c>
      <c r="B20" s="10">
        <v>22346016</v>
      </c>
      <c r="C20" s="10" t="s">
        <v>61</v>
      </c>
      <c r="D20" s="10" t="s">
        <v>21</v>
      </c>
      <c r="E20" s="10">
        <v>0</v>
      </c>
      <c r="F20" s="10" t="s">
        <v>48</v>
      </c>
      <c r="G20" s="10">
        <v>0</v>
      </c>
      <c r="H20" s="10">
        <f t="shared" si="0"/>
        <v>0</v>
      </c>
      <c r="I20" s="10">
        <f>RANK(H20,$H$5:$H$24)</f>
        <v>15</v>
      </c>
      <c r="J20" s="21" t="s">
        <v>48</v>
      </c>
      <c r="K20" s="10">
        <v>0</v>
      </c>
      <c r="L20" s="10">
        <f>RANK(K20,$K$5:$K$24)</f>
        <v>15</v>
      </c>
      <c r="M20" s="10">
        <f t="shared" si="1"/>
        <v>0</v>
      </c>
      <c r="N20" s="10">
        <f>RANK(M20,$M$5:$M$24)</f>
        <v>15</v>
      </c>
      <c r="O20" s="16"/>
    </row>
  </sheetData>
  <autoFilter ref="A4:O20">
    <sortState ref="A4:O20">
      <sortCondition ref="N4"/>
    </sortState>
    <extLst/>
  </autoFilter>
  <mergeCells count="2">
    <mergeCell ref="A1:N1"/>
    <mergeCell ref="A2:N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8"/>
  <sheetViews>
    <sheetView zoomScale="55" zoomScaleNormal="55" workbookViewId="0">
      <selection activeCell="L5" sqref="A1:N18"/>
    </sheetView>
  </sheetViews>
  <sheetFormatPr defaultColWidth="9" defaultRowHeight="14.4" customHeight="1"/>
  <cols>
    <col min="1" max="1" width="9" style="2" customWidth="1"/>
    <col min="2" max="2" width="13.8333333333333" style="2" customWidth="1"/>
    <col min="3" max="3" width="10.5" style="2" customWidth="1"/>
    <col min="4" max="4" width="14.8333333333333" style="2" customWidth="1"/>
    <col min="5" max="5" width="34.8333333333333" style="2" customWidth="1"/>
    <col min="6" max="6" width="68.1666666666667" style="2" customWidth="1"/>
    <col min="7" max="7" width="17.1666666666667" style="2" customWidth="1"/>
    <col min="8" max="8" width="24.8333333333333" style="2" customWidth="1"/>
    <col min="9" max="9" width="15.8333333333333" style="2" customWidth="1"/>
    <col min="10" max="10" width="44.6666666666667" style="2" customWidth="1"/>
    <col min="11" max="11" width="9" style="2" customWidth="1"/>
    <col min="12" max="12" width="15.8333333333333" style="2" customWidth="1"/>
    <col min="13" max="13" width="17.8333333333333" style="2" customWidth="1"/>
    <col min="14" max="14" width="21.3333333333333" style="2" customWidth="1"/>
  </cols>
  <sheetData>
    <row r="1" ht="28.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</row>
    <row r="2" ht="22.5" customHeight="1" spans="1:14">
      <c r="A2" s="5" t="s">
        <v>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</row>
    <row r="3" s="1" customFormat="1" ht="22.5" customHeight="1" spans="1:14">
      <c r="A3" s="7"/>
      <c r="B3" s="7"/>
      <c r="C3" s="7"/>
      <c r="D3" s="7" t="s">
        <v>2</v>
      </c>
      <c r="E3" s="7" t="s">
        <v>3</v>
      </c>
      <c r="F3" s="7"/>
      <c r="G3" s="7"/>
      <c r="H3" s="7"/>
      <c r="I3" s="7"/>
      <c r="J3" s="7" t="s">
        <v>4</v>
      </c>
      <c r="K3" s="7"/>
      <c r="L3" s="7"/>
      <c r="M3" s="7" t="s">
        <v>5</v>
      </c>
      <c r="N3" s="7" t="s">
        <v>6</v>
      </c>
    </row>
    <row r="4" s="1" customFormat="1" ht="72" customHeight="1" spans="1:14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5</v>
      </c>
      <c r="L4" s="7" t="s">
        <v>17</v>
      </c>
      <c r="M4" s="7" t="s">
        <v>18</v>
      </c>
      <c r="N4" s="7" t="s">
        <v>19</v>
      </c>
    </row>
    <row r="5" ht="138" customHeight="1" spans="1:14">
      <c r="A5" s="8">
        <v>1</v>
      </c>
      <c r="B5" s="8">
        <v>22246024</v>
      </c>
      <c r="C5" s="8" t="s">
        <v>63</v>
      </c>
      <c r="D5" s="8" t="s">
        <v>21</v>
      </c>
      <c r="E5" s="8" t="s">
        <v>48</v>
      </c>
      <c r="F5" s="9" t="s">
        <v>64</v>
      </c>
      <c r="G5" s="8">
        <v>10</v>
      </c>
      <c r="H5" s="8">
        <v>10</v>
      </c>
      <c r="I5" s="8">
        <f>RANK(H5,$H$5:$H$24)</f>
        <v>2</v>
      </c>
      <c r="J5" s="9" t="s">
        <v>65</v>
      </c>
      <c r="K5" s="8">
        <v>6</v>
      </c>
      <c r="L5" s="8">
        <f>RANK(K5,$K$5:$K$24)</f>
        <v>3</v>
      </c>
      <c r="M5" s="8">
        <f t="shared" ref="M5:M18" si="0">SUM(H5*0.7,K5*0.3)</f>
        <v>8.8</v>
      </c>
      <c r="N5" s="8">
        <f>RANK(M5,$M$5:$M$24)</f>
        <v>1</v>
      </c>
    </row>
    <row r="6" ht="204" customHeight="1" spans="1:14">
      <c r="A6" s="8">
        <v>2</v>
      </c>
      <c r="B6" s="8">
        <v>22246018</v>
      </c>
      <c r="C6" s="8" t="s">
        <v>66</v>
      </c>
      <c r="D6" s="8" t="s">
        <v>21</v>
      </c>
      <c r="E6" s="8" t="s">
        <v>48</v>
      </c>
      <c r="F6" s="9" t="s">
        <v>67</v>
      </c>
      <c r="G6" s="8">
        <v>12</v>
      </c>
      <c r="H6" s="8">
        <v>12</v>
      </c>
      <c r="I6" s="8">
        <f>RANK(H6,$H$5:$H$24)</f>
        <v>1</v>
      </c>
      <c r="J6" s="8" t="s">
        <v>48</v>
      </c>
      <c r="K6" s="8">
        <v>0</v>
      </c>
      <c r="L6" s="10">
        <f>RANK(K6,$K$5:$K$24)</f>
        <v>6</v>
      </c>
      <c r="M6" s="8">
        <f t="shared" si="0"/>
        <v>8.4</v>
      </c>
      <c r="N6" s="8">
        <f>RANK(M6,$M$5:$M$24)</f>
        <v>2</v>
      </c>
    </row>
    <row r="7" ht="138" customHeight="1" spans="1:14">
      <c r="A7" s="8">
        <v>3</v>
      </c>
      <c r="B7" s="8">
        <v>22246028</v>
      </c>
      <c r="C7" s="8" t="s">
        <v>68</v>
      </c>
      <c r="D7" s="8" t="s">
        <v>21</v>
      </c>
      <c r="E7" s="8" t="s">
        <v>48</v>
      </c>
      <c r="F7" s="9" t="s">
        <v>69</v>
      </c>
      <c r="G7" s="8">
        <v>10</v>
      </c>
      <c r="H7" s="8">
        <v>10</v>
      </c>
      <c r="I7" s="8">
        <f>RANK(H7,$H$5:$H$24)</f>
        <v>2</v>
      </c>
      <c r="J7" s="8" t="s">
        <v>48</v>
      </c>
      <c r="K7" s="8">
        <v>0</v>
      </c>
      <c r="L7" s="10">
        <f>RANK(K7,$K$5:$K$24)</f>
        <v>6</v>
      </c>
      <c r="M7" s="8">
        <f t="shared" si="0"/>
        <v>7</v>
      </c>
      <c r="N7" s="8">
        <f>RANK(M7,$M$5:$M$24)</f>
        <v>3</v>
      </c>
    </row>
    <row r="8" ht="187.5" customHeight="1" spans="1:14">
      <c r="A8" s="8">
        <v>4</v>
      </c>
      <c r="B8" s="8">
        <v>22246026</v>
      </c>
      <c r="C8" s="8" t="s">
        <v>70</v>
      </c>
      <c r="D8" s="8" t="s">
        <v>21</v>
      </c>
      <c r="E8" s="8" t="s">
        <v>48</v>
      </c>
      <c r="F8" s="9" t="s">
        <v>71</v>
      </c>
      <c r="G8" s="8">
        <v>6</v>
      </c>
      <c r="H8" s="8">
        <v>6</v>
      </c>
      <c r="I8" s="8">
        <f>RANK(H8,$H$5:$H$24)</f>
        <v>4</v>
      </c>
      <c r="J8" s="9" t="s">
        <v>72</v>
      </c>
      <c r="K8" s="8">
        <v>6.5</v>
      </c>
      <c r="L8" s="8">
        <f>RANK(K8,$K$5:$K$24)</f>
        <v>2</v>
      </c>
      <c r="M8" s="8">
        <f t="shared" si="0"/>
        <v>6.15</v>
      </c>
      <c r="N8" s="8">
        <f>RANK(M8,$M$5:$M$24)</f>
        <v>4</v>
      </c>
    </row>
    <row r="9" ht="88.5" customHeight="1" spans="1:14">
      <c r="A9" s="8">
        <v>5</v>
      </c>
      <c r="B9" s="8">
        <v>22246017</v>
      </c>
      <c r="C9" s="8" t="s">
        <v>73</v>
      </c>
      <c r="D9" s="8" t="s">
        <v>21</v>
      </c>
      <c r="E9" s="8" t="s">
        <v>48</v>
      </c>
      <c r="F9" s="9" t="s">
        <v>74</v>
      </c>
      <c r="G9" s="8">
        <v>2</v>
      </c>
      <c r="H9" s="8">
        <v>2</v>
      </c>
      <c r="I9" s="8">
        <f>RANK(H9,$H$5:$H$24)</f>
        <v>5</v>
      </c>
      <c r="J9" s="9" t="s">
        <v>75</v>
      </c>
      <c r="K9" s="8">
        <v>9</v>
      </c>
      <c r="L9" s="8">
        <f>RANK(K9,$K$5:$K$24)</f>
        <v>1</v>
      </c>
      <c r="M9" s="8">
        <f t="shared" si="0"/>
        <v>4.1</v>
      </c>
      <c r="N9" s="8">
        <f>RANK(M9,$M$5:$M$24)</f>
        <v>5</v>
      </c>
    </row>
    <row r="10" ht="72" customHeight="1" spans="1:14">
      <c r="A10" s="8">
        <v>6</v>
      </c>
      <c r="B10" s="8">
        <v>22246023</v>
      </c>
      <c r="C10" s="8" t="s">
        <v>76</v>
      </c>
      <c r="D10" s="8" t="s">
        <v>21</v>
      </c>
      <c r="E10" s="8" t="s">
        <v>48</v>
      </c>
      <c r="F10" s="8" t="s">
        <v>48</v>
      </c>
      <c r="G10" s="8">
        <v>0</v>
      </c>
      <c r="H10" s="10">
        <v>0</v>
      </c>
      <c r="I10" s="10">
        <f>RANK(H10,$H$5:$H$24)</f>
        <v>6</v>
      </c>
      <c r="J10" s="9" t="s">
        <v>77</v>
      </c>
      <c r="K10" s="8">
        <v>6</v>
      </c>
      <c r="L10" s="8">
        <f>RANK(K10,$K$5:$K$24)</f>
        <v>3</v>
      </c>
      <c r="M10" s="8">
        <f t="shared" si="0"/>
        <v>1.8</v>
      </c>
      <c r="N10" s="10">
        <f>RANK(M10,$M$5:$M$24)</f>
        <v>6</v>
      </c>
    </row>
    <row r="11" ht="22.5" customHeight="1" spans="1:14">
      <c r="A11" s="8">
        <v>7</v>
      </c>
      <c r="B11" s="8">
        <v>22246025</v>
      </c>
      <c r="C11" s="8" t="s">
        <v>78</v>
      </c>
      <c r="D11" s="8" t="s">
        <v>21</v>
      </c>
      <c r="E11" s="8" t="s">
        <v>48</v>
      </c>
      <c r="F11" s="8" t="s">
        <v>48</v>
      </c>
      <c r="G11" s="8">
        <v>0</v>
      </c>
      <c r="H11" s="8">
        <v>0</v>
      </c>
      <c r="I11" s="10">
        <f>RANK(H11,$H$5:$H$24)</f>
        <v>6</v>
      </c>
      <c r="J11" s="9" t="s">
        <v>79</v>
      </c>
      <c r="K11" s="8">
        <v>2</v>
      </c>
      <c r="L11" s="8">
        <f>RANK(K11,$K$5:$K$24)</f>
        <v>5</v>
      </c>
      <c r="M11" s="8">
        <f t="shared" si="0"/>
        <v>0.6</v>
      </c>
      <c r="N11" s="10">
        <f>RANK(M11,$M$5:$M$24)</f>
        <v>7</v>
      </c>
    </row>
    <row r="12" ht="22.5" customHeight="1" spans="1:14">
      <c r="A12" s="8">
        <v>8</v>
      </c>
      <c r="B12" s="8">
        <v>22246029</v>
      </c>
      <c r="C12" s="8" t="s">
        <v>80</v>
      </c>
      <c r="D12" s="8" t="s">
        <v>21</v>
      </c>
      <c r="E12" s="8" t="s">
        <v>48</v>
      </c>
      <c r="F12" s="8" t="s">
        <v>48</v>
      </c>
      <c r="G12" s="8">
        <v>0</v>
      </c>
      <c r="H12" s="8">
        <v>0</v>
      </c>
      <c r="I12" s="10">
        <f>RANK(H12,$H$5:$H$24)</f>
        <v>6</v>
      </c>
      <c r="J12" s="8" t="s">
        <v>48</v>
      </c>
      <c r="K12" s="8">
        <v>0</v>
      </c>
      <c r="L12" s="10">
        <f>RANK(K12,$K$5:$K$24)</f>
        <v>6</v>
      </c>
      <c r="M12" s="8">
        <f t="shared" si="0"/>
        <v>0</v>
      </c>
      <c r="N12" s="10">
        <f>RANK(M12,$M$5:$M$24)</f>
        <v>8</v>
      </c>
    </row>
    <row r="13" ht="22.5" customHeight="1" spans="1:14">
      <c r="A13" s="8">
        <v>9</v>
      </c>
      <c r="B13" s="8">
        <v>22246027</v>
      </c>
      <c r="C13" s="8" t="s">
        <v>81</v>
      </c>
      <c r="D13" s="8" t="s">
        <v>21</v>
      </c>
      <c r="E13" s="8" t="s">
        <v>48</v>
      </c>
      <c r="F13" s="8" t="s">
        <v>48</v>
      </c>
      <c r="G13" s="8">
        <v>0</v>
      </c>
      <c r="H13" s="8">
        <v>0</v>
      </c>
      <c r="I13" s="10">
        <f>RANK(H13,$H$5:$H$24)</f>
        <v>6</v>
      </c>
      <c r="J13" s="8" t="s">
        <v>48</v>
      </c>
      <c r="K13" s="8">
        <v>0</v>
      </c>
      <c r="L13" s="10">
        <f>RANK(K13,$K$5:$K$24)</f>
        <v>6</v>
      </c>
      <c r="M13" s="8">
        <f t="shared" si="0"/>
        <v>0</v>
      </c>
      <c r="N13" s="10">
        <f>RANK(M13,$M$5:$M$24)</f>
        <v>8</v>
      </c>
    </row>
    <row r="14" ht="22.5" customHeight="1" spans="1:14">
      <c r="A14" s="8">
        <v>10</v>
      </c>
      <c r="B14" s="8">
        <v>22246020</v>
      </c>
      <c r="C14" s="8" t="s">
        <v>82</v>
      </c>
      <c r="D14" s="8" t="s">
        <v>21</v>
      </c>
      <c r="E14" s="8" t="s">
        <v>48</v>
      </c>
      <c r="F14" s="8" t="s">
        <v>48</v>
      </c>
      <c r="G14" s="8">
        <v>0</v>
      </c>
      <c r="H14" s="8">
        <v>0</v>
      </c>
      <c r="I14" s="10">
        <f>RANK(H14,$H$5:$H$24)</f>
        <v>6</v>
      </c>
      <c r="J14" s="8" t="s">
        <v>48</v>
      </c>
      <c r="K14" s="8">
        <v>0</v>
      </c>
      <c r="L14" s="10">
        <f>RANK(K14,$K$5:$K$24)</f>
        <v>6</v>
      </c>
      <c r="M14" s="8">
        <f t="shared" si="0"/>
        <v>0</v>
      </c>
      <c r="N14" s="10">
        <f>RANK(M14,$M$5:$M$24)</f>
        <v>8</v>
      </c>
    </row>
    <row r="15" ht="22.5" customHeight="1" spans="1:14">
      <c r="A15" s="8">
        <v>11</v>
      </c>
      <c r="B15" s="8">
        <v>22005022</v>
      </c>
      <c r="C15" s="8" t="s">
        <v>83</v>
      </c>
      <c r="D15" s="8" t="s">
        <v>21</v>
      </c>
      <c r="E15" s="8" t="s">
        <v>48</v>
      </c>
      <c r="F15" s="8" t="s">
        <v>48</v>
      </c>
      <c r="G15" s="8">
        <v>0</v>
      </c>
      <c r="H15" s="8">
        <v>0</v>
      </c>
      <c r="I15" s="10">
        <f>RANK(H15,$H$5:$H$24)</f>
        <v>6</v>
      </c>
      <c r="J15" s="8" t="s">
        <v>48</v>
      </c>
      <c r="K15" s="8">
        <v>0</v>
      </c>
      <c r="L15" s="10">
        <f>RANK(K15,$K$5:$K$24)</f>
        <v>6</v>
      </c>
      <c r="M15" s="8">
        <f t="shared" si="0"/>
        <v>0</v>
      </c>
      <c r="N15" s="10">
        <f>RANK(M15,$M$5:$M$24)</f>
        <v>8</v>
      </c>
    </row>
    <row r="16" ht="22.5" customHeight="1" spans="1:14">
      <c r="A16" s="8">
        <v>12</v>
      </c>
      <c r="B16" s="8">
        <v>22005026</v>
      </c>
      <c r="C16" s="8" t="s">
        <v>84</v>
      </c>
      <c r="D16" s="8" t="s">
        <v>21</v>
      </c>
      <c r="E16" s="8" t="s">
        <v>48</v>
      </c>
      <c r="F16" s="8" t="s">
        <v>48</v>
      </c>
      <c r="G16" s="8">
        <v>0</v>
      </c>
      <c r="H16" s="8">
        <v>0</v>
      </c>
      <c r="I16" s="10">
        <f>RANK(H16,$H$5:$H$24)</f>
        <v>6</v>
      </c>
      <c r="J16" s="8" t="s">
        <v>48</v>
      </c>
      <c r="K16" s="8">
        <v>0</v>
      </c>
      <c r="L16" s="10">
        <f>RANK(K16,$K$5:$K$24)</f>
        <v>6</v>
      </c>
      <c r="M16" s="8">
        <f t="shared" si="0"/>
        <v>0</v>
      </c>
      <c r="N16" s="10">
        <f>RANK(M16,$M$5:$M$24)</f>
        <v>8</v>
      </c>
    </row>
    <row r="17" ht="22.5" customHeight="1" spans="1:14">
      <c r="A17" s="8">
        <v>13</v>
      </c>
      <c r="B17" s="8">
        <v>22246019</v>
      </c>
      <c r="C17" s="8" t="s">
        <v>85</v>
      </c>
      <c r="D17" s="8" t="s">
        <v>21</v>
      </c>
      <c r="E17" s="8" t="s">
        <v>48</v>
      </c>
      <c r="F17" s="8" t="s">
        <v>48</v>
      </c>
      <c r="G17" s="8">
        <v>0</v>
      </c>
      <c r="H17" s="8">
        <v>0</v>
      </c>
      <c r="I17" s="10">
        <f>RANK(H17,$H$5:$H$24)</f>
        <v>6</v>
      </c>
      <c r="J17" s="8" t="s">
        <v>48</v>
      </c>
      <c r="K17" s="8">
        <v>0</v>
      </c>
      <c r="L17" s="10">
        <f>RANK(K17,$K$5:$K$24)</f>
        <v>6</v>
      </c>
      <c r="M17" s="8">
        <f t="shared" si="0"/>
        <v>0</v>
      </c>
      <c r="N17" s="10">
        <f>RANK(M17,$M$5:$M$24)</f>
        <v>8</v>
      </c>
    </row>
    <row r="18" ht="22.5" customHeight="1" spans="1:14">
      <c r="A18" s="8">
        <v>14</v>
      </c>
      <c r="B18" s="8">
        <v>22246022</v>
      </c>
      <c r="C18" s="8" t="s">
        <v>86</v>
      </c>
      <c r="D18" s="8" t="s">
        <v>21</v>
      </c>
      <c r="E18" s="8" t="s">
        <v>48</v>
      </c>
      <c r="F18" s="8" t="s">
        <v>48</v>
      </c>
      <c r="G18" s="8">
        <v>0</v>
      </c>
      <c r="H18" s="8">
        <v>0</v>
      </c>
      <c r="I18" s="10">
        <f>RANK(H18,$H$5:$H$24)</f>
        <v>6</v>
      </c>
      <c r="J18" s="8" t="s">
        <v>48</v>
      </c>
      <c r="K18" s="8">
        <v>0</v>
      </c>
      <c r="L18" s="10">
        <f>RANK(K18,$K$5:$K$24)</f>
        <v>6</v>
      </c>
      <c r="M18" s="8">
        <f t="shared" si="0"/>
        <v>0</v>
      </c>
      <c r="N18" s="10">
        <f>RANK(M18,$M$5:$M$24)</f>
        <v>8</v>
      </c>
    </row>
  </sheetData>
  <autoFilter ref="A4:N18">
    <sortState ref="A4:N18">
      <sortCondition ref="N4"/>
    </sortState>
    <extLst/>
  </autoFilter>
  <mergeCells count="4">
    <mergeCell ref="A1:N1"/>
    <mergeCell ref="A2:N2"/>
    <mergeCell ref="E3:H3"/>
    <mergeCell ref="J3:L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23硕 士</vt:lpstr>
      <vt:lpstr>非23硕士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woo</cp:lastModifiedBy>
  <dcterms:created xsi:type="dcterms:W3CDTF">2006-09-16T00:00:00Z</dcterms:created>
  <dcterms:modified xsi:type="dcterms:W3CDTF">2024-10-08T16:43:41Z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A60FC16EC70B48698739A440C4B86C55_12</vt:lpwstr>
  </property>
  <property fmtid="{D5CDD505-2E9C-101B-9397-08002B2CF9AE}" pid="3" name="KSOProductBuildVer">
    <vt:lpwstr>2052-12.1.0.16929</vt:lpwstr>
  </property>
</Properties>
</file>