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activeTab="1"/>
  </bookViews>
  <sheets>
    <sheet name="23级硕" sheetId="1" r:id="rId1"/>
    <sheet name="非23级硕" sheetId="2" r:id="rId2"/>
  </sheets>
  <definedNames>
    <definedName name="_xlnm._FilterDatabase" localSheetId="0" hidden="1">'23级硕'!$4:$1048576</definedName>
    <definedName name="_xlnm._FilterDatabase" localSheetId="1" hidden="1">非23级硕!$A$4:$N$21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<sst xmlns="http://schemas.openxmlformats.org/spreadsheetml/2006/main" count="215" uniqueCount="116">
  <si>
    <t>外国语学院研究生2023-2024学年综合素质评价业绩量化统计表</t>
  </si>
  <si>
    <t>2023级外应</t>
  </si>
  <si>
    <t>思想政治表现</t>
  </si>
  <si>
    <t>学术（实践）创新能力（内容+分数）</t>
  </si>
  <si>
    <t>体美劳素养（内容+分数）</t>
  </si>
  <si>
    <t>总分</t>
  </si>
  <si>
    <t>总分排名</t>
  </si>
  <si>
    <t>序号</t>
  </si>
  <si>
    <t>学号</t>
  </si>
  <si>
    <t>姓名</t>
  </si>
  <si>
    <t>（优秀/合格/不合格）</t>
  </si>
  <si>
    <t>学习成绩加权平均分
（仅23级硕、博）
学习成绩加权平均分=∑（专业学位课程成绩×课程学分）／总学分</t>
  </si>
  <si>
    <t>科研业绩明细（论文名称、刊物名称、刊物等级、作者排序、发表时间，其他科研成果明细参照该格式）</t>
  </si>
  <si>
    <t>科研业绩总分</t>
  </si>
  <si>
    <t>学术（实践）创新能力总分
（学习成绩加权平均分+科研业绩分数）</t>
  </si>
  <si>
    <t>学术（实践）创新排名
（名次、标注是否前40%）</t>
  </si>
  <si>
    <t>体美劳业绩</t>
  </si>
  <si>
    <t>体美劳素养排名
（名次、标注是否前40%）</t>
  </si>
  <si>
    <t>总分=（学术创新能力）×70%
+“体美劳素养”分数×30%</t>
  </si>
  <si>
    <t>名次、
标注是否前40%</t>
  </si>
  <si>
    <t>石琳</t>
  </si>
  <si>
    <t>优秀</t>
  </si>
  <si>
    <r>
      <rPr>
        <sz val="10"/>
        <color rgb="FF000000"/>
        <rFont val="Microsoft YaHei"/>
        <charset val="134"/>
      </rPr>
      <t xml:space="preserve">学术会议（共16分，2、3两项算一次，按上限10分计算）：
1. 清华大学外国语言文学系博士后及研究生论坛，宣读论文《三语者状态变化事件言语表征及认知机制的发展研究》并获“致知”奖，国内会议，2023-11，2分
2. The 2nd International Symposium on Data Science and L2 Studies（第二届“数据科学与二语研究”国际研讨会），宣读论文“Journeying into the unknown: Trends, prospects and challenges in AI-assisted second language acquisition”，国际会议，2023-11，4分
3. The 10th International Conference of the Asian Association for Language Assessment (AALA)（第十届亚洲语言测试学会年度国际研讨会，宣读论文“Revisiting the validity of traditional vs. quantitative lexical complexity in argumentative writing by Chinese EFL learners: The effects of English proficiency and topic”，国际会议，2024-8，4分
4. The 1st XJTLU International Conference on Applied Linguistics in the AI Era 首届西浦应用语言学和人工智能国际研讨会，宣读论文“Revisiting the development of traditional vs. quantitative lexical richness indices in L2 writing across proficiency: Evidence from large-scale learner corpus”，国际会议，2024-5，4分
5. 浙江大学外国语学院第十一届青年学术论坛，宣读论文《中国英语学习者二语写作词汇特征与二语水平的相关性研究——基于应用语言学传统指标与计量语言学指标的对比》，国内会议，2024-5，2分
学术论文（共8分）
1、Analysis of China's Assessment System of Foreign Language Proficiency from the Perspective of Cooper's Accounting Scheme; </t>
    </r>
    <r>
      <rPr>
        <i/>
        <sz val="10"/>
        <color rgb="FF000000"/>
        <rFont val="Microsoft YaHei"/>
        <charset val="134"/>
      </rPr>
      <t>Journal of Language Testing &amp; Assessment</t>
    </r>
    <r>
      <rPr>
        <sz val="10"/>
        <color rgb="FF000000"/>
        <rFont val="Microsoft YaHei"/>
        <charset val="134"/>
      </rPr>
      <t>; 普通刊物；第一作者；2024-7，4分
2、Interpreting "The Yellow Wallpaper" from the Perspective of Female Psychoanalysis;</t>
    </r>
    <r>
      <rPr>
        <i/>
        <sz val="10"/>
        <color rgb="FF000000"/>
        <rFont val="Microsoft YaHei"/>
        <charset val="134"/>
      </rPr>
      <t xml:space="preserve"> Journal of Social Science Humanities and Literature</t>
    </r>
    <r>
      <rPr>
        <sz val="10"/>
        <color rgb="FF000000"/>
        <rFont val="Microsoft YaHei"/>
        <charset val="134"/>
      </rPr>
      <t>； 普通刊物；第一作者；2024-8，4分
专业学术相关竞赛（共20分，按上限8分算）：
1. 第五届河北省 “燕赵杯”翻泽大賽汉译法学生组特等奖，省市级（学会），2023-12，8分
2. 第五届河北省 “燕赵杯”翻泽大賽英译汉学生组一等奖，省市级（学会），2023-12，8分
3. 第五届河北省 “燕赵杯”翻泽大賽汉译英学生组三等奖，省市级（学会），2023-12，4分</t>
    </r>
  </si>
  <si>
    <r>
      <rPr>
        <sz val="10"/>
        <color rgb="FF000000"/>
        <rFont val="Microsoft YaHei"/>
        <charset val="134"/>
      </rPr>
      <t>1. 2023级研究生新生校歌合唱比赛 院级二等奖 3分
2. 成功面试 1分
3. 简历制作 1分
4. 新生始业教育工作人员 0.5分
5. 外院春日摄影推文图片入围 0.5分
6. 浙江大学第四届作息表征集活动 校级荣誉称号 3分</t>
    </r>
    <r>
      <rPr>
        <sz val="10"/>
        <rFont val="宋体"/>
        <charset val="134"/>
      </rPr>
      <t xml:space="preserve">
</t>
    </r>
    <r>
      <rPr>
        <sz val="10"/>
        <color rgb="FF000000"/>
        <rFont val="Microsoft YaHei"/>
        <charset val="134"/>
      </rPr>
      <t>7. 浙江大学第五届最美学习笔记评选大赛 校级荣誉称号 3分</t>
    </r>
    <r>
      <rPr>
        <sz val="10"/>
        <rFont val="宋体"/>
        <charset val="134"/>
      </rPr>
      <t xml:space="preserve">
</t>
    </r>
    <r>
      <rPr>
        <sz val="10"/>
        <color rgb="FF000000"/>
        <rFont val="Microsoft YaHei"/>
        <charset val="134"/>
      </rPr>
      <t xml:space="preserve">8. 学生干部支委加分（研四） 宣传委员优秀 12分
9. 2023年语言能力发展与评估国际研讨会志愿者 2分
10. 学生干部班委加分 班长优秀 12分
11. 校史党史竞赛决赛 院级二等奖 4分
13. 毕业典礼志愿者 2分
14. “格物致知”博士生学术创新论坛 （上午场+下午场） 1分
15. 浙江大学第十九届英语演讲比赛决赛观众 1分
16. 八段锦体育打卡活动 1分
17. 外交训练营外交礼仪培训 1分
18. 学术会议13次 10分
19. 助教一整学年 4分
20. 高校教职就业分享会 1分 
21. 校友回访·就业分享会 1分
</t>
    </r>
  </si>
  <si>
    <t>宋昭杰</t>
  </si>
  <si>
    <t>1. 二语互动协同研究：现状与趋势，第二语言学习研究，普刊，二作（导师一作），2023年12月（4分）
2. 专业竞赛（8分）：
2023年第二届“BETT杯”全国大学生英语词汇大赛二等奖（2分）
2023年全国大学生英语翻译大赛一等奖（3分）
2024年《英语世界杯》全国大学生英语语法大赛全国一等奖（3分）
2024年全国大学生英语竞赛A类三等奖（1分）
3. 学术会议宣读论文（10分）：
第五届全国课堂二语习得研究论坛宣读论文，在线学习环境下大学英语学习者自我调控能力研究，国内会议，2023年11月（2分）
第五届中国社会语言学高端论坛宣读论文，数智时代视域下老年人话语隐喻模式研究——一项基于语料库的分析，国内会议，2023年12月（2分）
浙江大学外国语学院青年学术论坛宣读论文，Investigating college EFL learners' self-regulation in online learning environment, 国内会议，2024年5月（2分）
首届西浦应用语言学与人工智能国际会议宣读论文   The 1st XJTLU International Conference on Applied Linguistics in the AI Era, Phrase-frames in Chinese EFL learners' writing: A corpus-based study，国际会议，2024年5月（4分）</t>
  </si>
  <si>
    <t>1. 讲座卡10次（10分）
2. 助教一学年（4分）
3. 外应三班班长（12分）
4. 外国语学院媒媒语共媒体中心成员（9分）
5. 志愿服务（4分）：理解当代中国（1分）；语言评估会议（2分）；国际文化节（1分）
6. 劳育活动（9分）：“筑梦研途，语你同行”朋辈分享系列讲座【量性研究】（1分）；1124高校行政就业分享会（1分）；乘风计划·技能讲堂第一期海报设计（1分）；乘风计划·技能讲堂第二期摄影实践（1分）；乘风计划•技能讲堂第三期推文排版（1分）；乘风计划•技能讲堂第四期新闻采编（1分）；高校教职就业分享会（1分）；“格物致知”论坛开幕式（0.5）；“格物致知”分论坛（0.5）；“听君隽语，启航未来”之生涯纵横——校友回访·就业分享会（1分）
7.美育活动（4.5分）：成功面试（1分）；简历制作（1分）；浙江大学第五届最美学习笔记评选大赛（1分）；春日相片投稿（0.5）；外交礼仪培训（1分）
8.2023级研究生新生校歌合唱比赛二等奖（3分）
9.浙江大学第四届作息表征集活动入围奖 （3分）
10.外国语学院2024党史校史知识竞赛决赛二等奖（4分）</t>
  </si>
  <si>
    <t>虞昕</t>
  </si>
  <si>
    <r>
      <rPr>
        <sz val="10"/>
        <color rgb="FF000000"/>
        <rFont val="Microsoft YaHei"/>
        <charset val="134"/>
      </rPr>
      <t>1. Verb argument constructions in argumentative essays by college-level Asian learners of English: Exploring the effects of English proficiency, acquisition context, and topic.</t>
    </r>
    <r>
      <rPr>
        <i/>
        <sz val="10"/>
        <color rgb="FF000000"/>
        <rFont val="Microsoft YaHei"/>
        <charset val="134"/>
      </rPr>
      <t xml:space="preserve"> Journal of Second Language Writing</t>
    </r>
    <r>
      <rPr>
        <sz val="10"/>
        <color rgb="FF000000"/>
        <rFont val="Microsoft YaHei"/>
        <charset val="134"/>
      </rPr>
      <t>, SSCI， 二作（导师一作）, 2024.9 【24分】【publish超出评奖时间范围，算online】
2.国内学术会议论文宣读（浙大外国语学院第十一届青年学术论坛宣读论文），Syntactic complexity across sub-registers of argumentative writing: exploring the functional association between linguistic features and situational contexts, 第一作者，2024.5.17【2分】</t>
    </r>
  </si>
  <si>
    <t>1.学术讲座10余次【10分】
2.研究生第四党支部组织委员一年，考核优秀【12分】
3.志愿服务：2023年第一届语言能力发展与评估国际研讨会志愿服务【2分】
4.助教两个长学期【4分】
5.2023级研究生新生校歌合唱比赛【3分】
6.高校行政就业分享会(2023.11.24)劳育【1分】
7.高校教职分享会（2023.10.27）劳育【1分】
8.校友就业分享会 “听君隽语，启航未来”校友回访就业（2024.5.11) 劳育【1分】
9.“厚植家国情怀、筑梦世界舞台”外交训练营外交礼仪培训（2024.5.31） 美育【1分】
10. 浙江大学外国语学院第14届格物致知博士生学术创新论坛（2024.6.1）劳育【0.5分】
11.党史竞赛决赛获院级二等奖【4分】
12.社会实践: 参与浙江大学彩虹人生思政育人平台2024年“黄土地计划”赴丽水莲都区暑期实践【3分】</t>
  </si>
  <si>
    <t>陆静文</t>
  </si>
  <si>
    <t>专业学术相关竞赛 国家级 2023全国口译大赛 三等奖 6分；
专业学术相关竞赛 省市级 2023全国大学生心理与行为在线实验精英赛 一等奖 8分；</t>
  </si>
  <si>
    <r>
      <rPr>
        <sz val="10"/>
        <color rgb="FF000000"/>
        <rFont val="Microsoft YaHei"/>
        <charset val="134"/>
      </rPr>
      <t xml:space="preserve">1.全国大学生艺术展演 一等奖（15分）；
2.讲座卡10次（10分）；
3.助教：担任大英助教一个长学期+新医科学术英语助教一个长学期（4分）；
4.学生工作：担任班长一学年，考核等级为优秀（12分）；
</t>
    </r>
    <r>
      <rPr>
        <sz val="10"/>
        <color rgb="FF000000"/>
        <rFont val="Microsoft YaHei"/>
        <charset val="134"/>
      </rPr>
      <t>5.学生工作：担任文琴交响乐团副团长（校级重要学生社团骨干），考核等级为优秀（9分）；</t>
    </r>
    <r>
      <rPr>
        <sz val="10"/>
        <color rgb="FF000000"/>
        <rFont val="Microsoft YaHei"/>
        <charset val="134"/>
      </rPr>
      <t xml:space="preserve">
6.外语学院新年晚会（2分）；
7.“理解当代中国”外语能力大赛（2分）；
8.2023年语言能力发展与评估国际研讨会（2分）；
9.高校教职就业分享会（1分）；
10.2023级研究生新生校歌合唱比赛（2分）</t>
    </r>
  </si>
  <si>
    <t>张天一</t>
  </si>
  <si>
    <t>1. Word Preferences in Novels as A Mirror for Socio-cultural Dynamics Across 500 years;第七届中国心理语言学国际研讨会；第一作者，2024年5月25日（4分）；
2. Quantifying the Information Flow of Long Narratives: A Case Study of Jane Austin’s Works; International Journal of Research and Innovation in Social Science (IJRISS); 其它论文；第一作者；2024年8月31日（4分）；
3. Gender Bias and Emotion Reflected Upon the Use of Basic Color terms: A case Study of Little Women and David Copperfeld; International Journal of Research and Innovation in Social Science (IJRISS); 其它论文；第一作者；2024年8月10日（4分）。</t>
  </si>
  <si>
    <t>1.2023年浙江大学外国语学院2023级研究生新生校歌合唱班级风采比赛二等奖（美育3分）；
2. 2024年5月31日外交礼仪培训（美育1分）； 
3. 春夏学期大学英语Ⅳ/大学英语Ⅳ助教（劳育2分）；
4. 秋冬学期大学英语Ⅲ/大学英语Ⅲ/大学英语Ⅲ/大学英语Ⅲ助教（劳育2分）；
5. 2023年10月2023年语言能力发展与评估国际研讨会志愿者（劳育1分）；
6. 2023.10外国语学院研博会任职（部长&amp;骨干）（劳育7.5分）；
7. 2024年6月1日 “格物致知”文学分论坛（劳育0.5分）；
8. 2023.11.15 外国语学院“筑梦研途，语你同行”朋辈分享系列讲座【量性研究】（劳育1分）；
9. 2023.11.14 “筑梦研途，语你同行”朋辈分享系列讲座【质性研究】（劳育1分）；
10. 2023.10.27高校教职就业分享会（劳育1分）；
11. 2023.11.17外国语学院第十届高层学术论坛暨求是导师学校系列活动（劳育1分）；
12. 讲座（劳育8分）。</t>
  </si>
  <si>
    <t>毛涵</t>
  </si>
  <si>
    <t>1.国内会议-浙江大学外国语学院第十一届青年学术论坛2024年5月17日，A study on aesthetic translation under the guidance of communicative transalation theory ------ An E-C translation of The Work of Music and the Problem of Its Identity (an Excerpt)，国内会议，2分
2.2024年湖南师范大学麓山语言与文化研究生论坛2024年5月25日，不同作品在表达生活中痛苦的主题上的共性和个性——以《活着》和《凡人修仙传》为例的语料库研究，国内会议，2分</t>
  </si>
  <si>
    <t>1.“筑梦研途，语你同行”朋辈分享系列讲座量性研究，1分；
2.“筑梦研途，语你同行”朋辈分享系列讲座质性研究,1分；
3. 高校行政就业分享会,1分
4. 高校教职就业分享会,1分；
5. 全球治理周进学园讲座2分；
6. “格物致知”论坛开幕式+分论坛,1分；
7. “听君隽语，启航未来”之生涯纵横——校友回访·就业分享会,1分；
8. 学术讲座卡10分：
9. 助教工作一整个学年,4分
10.党支部委员优秀,12分；
11. 班委良好,6分；
12. 成功面试,1分；
13. 简历制作,1分；
14. 外国语学院开学典礼- 朗诵,1分；
15. 浙江大学第四届作息表征集活动,1分；
16. 浙江大学第五届最美学习笔记评选大赛,1分；
17. 外交礼仪培训,1分。
18. 外国语学院开学班级合唱比赛学院二等奖,3分；</t>
  </si>
  <si>
    <t>高瑜鸿</t>
  </si>
  <si>
    <t>92.00分</t>
  </si>
  <si>
    <t xml:space="preserve">1. 浙江大学第八届大学生英语阅读竞赛，校级二等奖，2分 </t>
  </si>
  <si>
    <t>1.2023年紫金港校区消防趣味运动会（学生组），校级二等奖，7分
2. 2023级研究生新生校歌合唱比赛，院级二等奖，3分
3. 简历制作，观众，1分
4. 成功面试，观众，1分
5. 高校教职就业分享会，观众，1分
6.“格物致知”博士生学术创新论坛，上午场+下午场，1分
7. 参加学院组织的重要论坛和学术讲座，10次，10分
8. 浙江大学外国语学院党史·校史知识竞赛，决赛二等奖，4分
9. “理解当代中国”外语能力大赛，志愿者，1分
10. 2023年语言能力发展与评估国际研讨会，志愿者，2分
11. 心理委员，优秀，9分
12. 助教，1学年，4分</t>
  </si>
  <si>
    <t>张馨月</t>
  </si>
  <si>
    <t>浙江大学外国语学院第十一届青年学术论坛，国内会议，Sound Symbolism in Words Meaning 
“Move Progressively in Specific Manner”
，2024年5月 （2分）</t>
  </si>
  <si>
    <t>1. 学生工作：担任外院研博会学术部部长一学年，考核等级为优秀（12分）；
2. 助教：担任大英助教一个长学期（2分）；
3. 参与学院组织的重要论坛、学术讲座等活动（10分）；
4. 浙江省国际大学生创新大赛（2024）省赛铜奖 （10分）；
5. 浙江大学第四届作息表征集活动（1分）；
6. 浙江大学第五届最美学习笔记大赛（1分）；
7.2023全球治理周开幕式 （1分）；
8.2023级研究生新生校歌合唱比赛 （2分）；
9.高校教职就业分享会 （1分）；
10.格物致知论坛 （1分）；
11.2024年春季毕业典礼旗手 （1分）；
12.校友回访·就业分享会 （1分）；
13.外交礼仪培训 （1分）</t>
  </si>
  <si>
    <t>俞奕辰</t>
  </si>
  <si>
    <t>1.Features of Mandarin Chinese in Parameters，International Journal of Linguistics Studies，普刊，一作，2024年3月 （online赋分*0.8，3.2分）
2.基于库普尔“八问方案”的舟山方言保护分析，现代语言学，普刊，一作，2024年8月 （online赋分*0.8，3.2分）
3.浙江大学外国语学院第十一届青年学术论坛，国内会议，From a Logical Connective to a Discourse Marker: The Functions of “So” Dependent on Its Location，2024年5月 （2分）</t>
  </si>
  <si>
    <t>1.外院研究生新生合唱比赛，三等奖（2分）
2. 第二十一届浙江大学校园十佳歌手，二等奖（第4名）（7分）
3. 外院2024新年晚会（2分）
5.助教：担任大英III助教一个长学期 （2分）
6.讲座卡7次（7分）
7.参与高校教职就业分享会（1分）
8.参与第十四届“格物致知”博士生学术创新论坛（1分）
9.第二届中华翻译研究青年学者论坛暨《中华译学》出版发布会志愿者（2分）</t>
  </si>
  <si>
    <t>陈翊晞</t>
  </si>
  <si>
    <t>1. Sentence-final particles cause different structures in Mandarin Chinese and Cantonese: Evidence from the Universal Dependencies treebank, TCCSL International Conference 2024, 2024-06-24 (4分)；
2. Does Sentence-final particles cause structural difference in Mandarin Chinese and Cantonese Evidence from the Universal Dependencies treebank, Workshop on Cantonese (WOC-24), 2024-07-06 (4分)；
3. A dependency-based analysis on the choices of constituent order: English locative inversion as an example, 2023年广外应用语言学论坛, 2023-12-02 (2分)；
4. Exploring dependency distance minimization in the development of Arabic EFL learners' interlanguage: Insight from a corpus-based study, International Conference on Language Development and Assessment 2023, 2023-10-22 (2分)。</t>
  </si>
  <si>
    <t>1. 讲座卡加分（10分）；
2. 2023年研究生新生合唱比赛（3分）；
3. 2023年秋冬学期助教（2分）；
4. “筑梦研途，语你同行”朋辈分享系列讲座（1分）；
5. 高校教职就业分享会（1分）。</t>
  </si>
  <si>
    <t>魏雅云</t>
  </si>
  <si>
    <t>无</t>
  </si>
  <si>
    <t>1.讲座卡10次，10
2.学生干部班委加分，9
3.外国语学院研博会任职，6
4.助教，4 
5.外交礼仪培训，1
6.“筑梦研途，语你同行”朋辈分享系列讲座【量性研究】，1   
7.1124高校行政就业分享会，1
8.高校教职就业分享会，1
9.外国语学院第十届高层学术论坛暨求是导师学校系列活动，1
10.研究生院公派办助管，2</t>
  </si>
  <si>
    <t>王孝天</t>
  </si>
  <si>
    <t>1. 浙江大学科研实践项目《线上合作写作对协同及语言形式片段(LRE)的影响机制研究》优秀结项、校内、主持，2024年4月30日，2分</t>
  </si>
  <si>
    <t>1. 2023-2024秋、冬大学英语Ⅲ及跨文化交际助教，2分；
2. 参加学术讲座累积，10分；
3.“格物致知”（开幕式+分论坛），1
4. 理解当代中国志愿者，1
5.夏季毕业典礼志愿者，1
6. 高校行政就业分享会，1
7. 高校教职就业分享会，1
8. 外国语学院第十届高层学术论坛暨求是导师学校系列活动，1
9. 外国语学院研博会任职，6分；
10. 2023级研究生新生校歌合唱比赛，3分；
11. 外国语学院新年晚会参演，2分；</t>
  </si>
  <si>
    <t>陈昕</t>
  </si>
  <si>
    <t>1. 中文名词和动词的动作语义：运动与具身表征，会议宣读，第一作者，2024年5月（2分）。</t>
  </si>
  <si>
    <t>1. 学生干部支委（9分）；
2. 理解当代中国外语能力大赛（1分）；
3. 校友回访就业分享会（1分）；
4.高校就职分享会（1分）；
5. 新生校歌合唱比赛（3分）；
6. 秋冬学期助教（2分）；
7.讲座卡（10分）。</t>
  </si>
  <si>
    <t>娄寒蕾</t>
  </si>
  <si>
    <t xml:space="preserve">优秀 </t>
  </si>
  <si>
    <t>1. 助教一学年（4分）；
2. 助管一学年（4分）；
3. 讲座卡10次（10分）；
4. 2024“躬行计划”五常街道党建办社会实践（3分）；
5. 高校行政就业分享会（1分）；
6. 高校教职就业分享会（1分）；
7. 2023新生校歌合唱比赛（3分）；
8. 2023校秋季运动会迎面接力三等奖（3分）；
9. 2023校秋季运动会研究生女子4*100（1分）；
10. 2024外国语学院党史校史知识竞赛（2分）；
11. 2023外研社省赛口译赛道志愿者（1分）。</t>
  </si>
  <si>
    <t>贺冰洁</t>
  </si>
  <si>
    <t>浙江大学外国语学院第十一届青年学术论坛，国内会议，A Comparative Study between Icelandic and Chinese in terms of Null Subjects and Null Objects
，2024年5月 （2分）</t>
  </si>
  <si>
    <t>1.1124高效行政就业分享会（1分）
2.2023年2023级研究生新生校歌合唱比赛（2分）
3.高校教职就业分享会（1分）
4.学生工作：研究生第五党支部副党支书，等级良好（9分）
5.助教：担任大英助教两个长学期（4分）
6.2024年夏季学位授予仪式嘉宾引导志愿服务（2分）
7.讲座卡10次（10分）</t>
  </si>
  <si>
    <t>成紫璇</t>
  </si>
  <si>
    <r>
      <rPr>
        <sz val="10"/>
        <color rgb="FF000000"/>
        <rFont val="Microsoft YaHei"/>
        <charset val="134"/>
      </rPr>
      <t xml:space="preserve">第十四届“格物致知”博士生学术创新论坛暨浙江大学第490期博士生创新论坛一等奖（2分），Evaluating EFL college students' L2 speaking anxiety under classroom and synchronous online learning contexts；
</t>
    </r>
    <r>
      <rPr>
        <sz val="10"/>
        <color rgb="FF000000"/>
        <rFont val="Microsoft YaHei"/>
        <charset val="134"/>
      </rPr>
      <t>2024国际英语教育中国大会参会并进行学术发言（2分），Does L2 speaking anxiety differ in classroom and synchronous online learning environments? Evidence from EFL college students</t>
    </r>
  </si>
  <si>
    <t>1. 外国语学院2024党史校史知识竞赛（2分）；
2. 2023级研究生新生校歌合唱比赛（3分）；
3. 1124高校行政就业分享会（1分）；
4. 高校教职就业分享会（1分）；
5. 助教一学年（4分）；
6. 外交礼仪培训（1分）；
7. “格物致知”论坛开幕式（0.5分）；
8. “格物致知”文学分论坛（0.5分）；
9. 学术讲座卡10次（10分）。</t>
  </si>
  <si>
    <t>孙雨凌</t>
  </si>
  <si>
    <t>1. 2023级研究生新手校歌合唱比赛（3分）；
2. 高校教职就业分享会（1分）；
3. 外国语学院第十届高层学术论坛暨求是导师学校系列活动（1分）；
4. 外国语学院研博会任职（6分）；
5. 学术讲座（10分）；
6. 助教（4分）。</t>
  </si>
  <si>
    <t>孙畅</t>
  </si>
  <si>
    <r>
      <rPr>
        <sz val="10"/>
        <color rgb="FF000000"/>
        <rFont val="Microsoft YaHei"/>
        <charset val="134"/>
      </rPr>
      <t xml:space="preserve">1.亚运会志愿者（5分）
2.高校教职就业分享会（1分）
3.助教：担任大学英语助教一学期（2分）
4.2023级研究生新生校歌合唱比赛（2分）
</t>
    </r>
    <r>
      <rPr>
        <sz val="10"/>
        <color rgb="FF000000"/>
        <rFont val="Microsoft YaHei"/>
        <charset val="134"/>
      </rPr>
      <t xml:space="preserve">5.学生工作：担任信息委员，等级良好（6分）
6.学生工作：学生干部-职发中心（6分）
</t>
    </r>
  </si>
  <si>
    <t>虞杨杰</t>
  </si>
  <si>
    <t>1.助教：担任大英助教一个长学期（2分）</t>
  </si>
  <si>
    <t>戴文瑄</t>
  </si>
  <si>
    <t>22246038</t>
  </si>
  <si>
    <t>涂思熠</t>
  </si>
  <si>
    <t xml:space="preserve">1.国内学术会议宣读论文：语言学及应用语言学专业研究生学术创新论坛 The role of first and second language phonological processing speed in the development of second language listening comprehension, 2023年11月 （2分）；
2.语音加工速度在二语听力理解能力发展中的作用；《外语教学与研究》；国内权威期刊；一作；2024年3月（30分 ）。 </t>
  </si>
  <si>
    <r>
      <rPr>
        <sz val="10"/>
        <color rgb="FF000000"/>
        <rFont val="Microsoft YaHei"/>
        <charset val="134"/>
      </rPr>
      <t xml:space="preserve">1.讲座卡8次（8分）；
</t>
    </r>
    <r>
      <rPr>
        <sz val="10"/>
        <color rgb="FF000000"/>
        <rFont val="Microsoft YaHei"/>
        <charset val="134"/>
      </rPr>
      <t>2.2024CUUA全国大学生飞盘浙江预选赛，浙江大学飞盘队获第一名（12分）；</t>
    </r>
    <r>
      <rPr>
        <sz val="10"/>
        <rFont val="宋体"/>
        <charset val="134"/>
      </rPr>
      <t xml:space="preserve">
</t>
    </r>
    <r>
      <rPr>
        <sz val="10"/>
        <color rgb="FF000000"/>
        <rFont val="Microsoft YaHei"/>
        <charset val="134"/>
      </rPr>
      <t>3.浙江大学国际合作与交流处学生助理一学年（4分）；
4.助教两个长学期（4分）；
5.秋冬活动纪实（1分）。</t>
    </r>
  </si>
  <si>
    <t>任泽琪</t>
  </si>
  <si>
    <t>1. 会议：
2024浙江大学外国语学院第十一届青年学术论坛，国内会议，Effects of Translanguaging in Pre-Task Planning on EFL Learners' Task Engagement and Oral Performance Across Different Profeciency Levels，2024年5月 2分
2023年上外学术论坛论文宣读 《干扰项设置对大学英语六级集库式完形填空（banked cloze）构念效度的影响》 2023年12月 2分
2023二语习得国际研讨会论文宣读，国际会议，Measuring Student Engagement in Online L2 Chinese Learning: The Case of Saudi Arabian Students，2023年10月 4分
2.竞赛：【5. 国家级比赛总分得分不设上限，省级及以下比赛总分得分上限为8分；】
第二届“中外传播杯”全国大学生英语词汇大賽三等奖 1分
笰三届 《英语世界》杯全国大学生英语词汇大赛二等奖 2分
2024年第二届"BETT"全国大学生英语阅读大赛二等奖 2分
第二届“BETT杯” 全国大学生英语词汇大赛一等奖 3分
2023年第二届国际大学生英语语法挑战赛一等奖 3分
2023“中促杯”全国大学生英语阅读大赛一等奖 3分
模拟国际学术会议英语汇报大赛特等奖省级 8分</t>
  </si>
  <si>
    <t>1. 学生工作：浙江大学外国语学院研究生第五党支部书记（15分）；
2. 助教：担任大英助教一学期+托福写作助教一学期（4分）；
3. 浙江大学社科院综合办主任助理（4分）；
4. 参与学院组织的重要论坛、学术讲座等活动（10分）；
5. 浙江大学消防运动会 校二等奖（7分）；
6. 浙江大学外国语学院微党课大赛三等奖（2分）；
7. 浙江大学外国语学院党史校史知识竞赛一等奖（6分）；
8. 1124高校行政就业分享会（1分）；
9. 2023年校秋季运动会（1分）；
10. 成功面试（1分）；
11. 简历制作（1分）；</t>
  </si>
  <si>
    <t>侯逸宁</t>
  </si>
  <si>
    <t>1. The Construction of Interpersonal Meanings in Jiaqi Li's E-commerce Liverstreams: Integrating Verbal and Visual Semiotics. Journal of Business and Technical Communication. SSCI. 二作（导师一作）. 2024.6.13. 38(4). online（24分）。</t>
  </si>
  <si>
    <t>1. 学年助教（4分）；
2. 两次朋辈辅导活动（2分）；
3. 学术讲座10次（10分）。</t>
  </si>
  <si>
    <t>吴晓</t>
  </si>
  <si>
    <t>一、学术交流：国内学术会议宣读论文（共2分）
1. Investigating the Nexus of L2 Learners' Self-regulated Learning Strategies and Perceptions of Writing by Q Methodology，2024年浙江大学外国语学院第十一届青年学术论坛宣读论文,一作，2024年5月17日（2分）
二、学术竞赛（8分）
1. 2023年第二届全国大学生英语语法挑战赛一等奖（2023年10月）（3分）
2. 第二届“BETT杯”全国大学生英语词汇大赛一等奖（2023年11月）（3分）
3. 2023年第三届《英语世界》杯全国大学生翻译大赛全国二等奖（2023年10月）（2分）
4. 2023年全国大学生经典文学作品词汇竞赛研究生组三等奖（2023年9月）（1分）</t>
  </si>
  <si>
    <t>1. 学生工作：担任班级心理委员一学年，考核等级为优秀（9分）；
2. 助教：担任大英助教满一个长学期（2分）；
3. 参与学院组织的重要论坛、学术讲座等活动（10分）；
4. 外国语学院2024年党史·校史知识竞赛决赛一等奖（6分）；
5. 浙江大学第四届作息表征集活动参与学院海选（1分）；
6. 浙江大学第五届最美学习笔记大赛参与学院海选（1分）；</t>
  </si>
  <si>
    <t>应薇</t>
  </si>
  <si>
    <t>1.基于Citespace的国内英语冠词研究热点与趋势分析，浙江大学外国语学院青年学术论坛，国内会议论文宣读，第一作者，2024年5月（2分）。</t>
  </si>
  <si>
    <t>1.助教一学年 （4分）；
2.学院讲座10次（10分） ；
3.研六支部纪检委员 考核良好（9分）；
4. 1124高校行政就业分享会 （1分）；
5. 高校教职就业分享会 （1分）；
6. 外国语学院第十届高层学术论坛暨求是导师学校系列活动 （1分）。</t>
  </si>
  <si>
    <t>黄艳</t>
  </si>
  <si>
    <t>1、国内学术会议论文宣读（第十一届浙江大学外国语学院青年学术论坛，《学习投入与教师支持对中国英语学习者课堂无聊情绪的影响》，第一作者，2024-05-17）（2分）</t>
  </si>
  <si>
    <t>1、学院各类活动（朋辈分享（量性研究）、朋辈分享（质性研究）、行政就业分享、教职就业分享、全球治理周讲座、高层学术论坛、外交礼仪培训、校友就业分享）（8分）；
2、助教一学年（4分）；
3、学术讲座12次（10分）；
4、志愿活动（PYDMUN志愿者）（1分）</t>
  </si>
  <si>
    <t>彭胡佼彦</t>
  </si>
  <si>
    <t>1. 讲座卡，10次，（10分）；
2. 格物致知分论坛（0.5分）；
3. 2023语言能力发展与评估研讨会志愿者（2分）；
4. 党史知识竞赛三等奖（2分）；
5. 心理委员，优秀（9分）；
6. 助教两个长学期（4分）。</t>
  </si>
  <si>
    <t>陈昱初</t>
  </si>
  <si>
    <t>1、国际学术会议宣读论文1次（2023年语言能力发展与评估国际研讨会，2023年10月22日，宣读《Effect of Alignment on the Listening and Speaking Continuaton Task》，均分（1分）</t>
  </si>
  <si>
    <t>1、参加学院组织的重要论坛、讲（3分）；
2、亚残运会志愿服务49小时（5分）；
3、2023-2024学年研究生第四党支部书记（15分）。</t>
  </si>
  <si>
    <t>杨雅茜</t>
  </si>
  <si>
    <t>《The Sichuanese ba:A study on its distinct use in numeral quantification》国内会议宣读 （2分）</t>
  </si>
  <si>
    <t>1.助教：综合英语一长学期+外译中国经典原著精读一长学期助教（4分）；
2.学生工作:担任生涯委员一学年，考核等级为优秀（9分）</t>
  </si>
  <si>
    <t>朱祥逸</t>
  </si>
  <si>
    <t>1. 学生干部支委加分（12分）；
2. 2023研究生篮球三好杯（0.5分）；
3. 亚运会志愿者（5分）。</t>
  </si>
  <si>
    <t>谭泓亮</t>
  </si>
  <si>
    <t>1. 亚运会志愿者（5分）；
2. 助教：担任大英助教一学年（4分）；
3. “筑梦研途，语你同行”朋辈分享系列讲座（1分）</t>
  </si>
  <si>
    <t>张瀛月</t>
  </si>
  <si>
    <t>1、学术讲座三次（3分）；
2、学年助教（4分）</t>
  </si>
  <si>
    <t>张嘉萱</t>
  </si>
  <si>
    <t>1. 助教：综英助教一个长学期（2分）</t>
  </si>
  <si>
    <t>冯玉博</t>
  </si>
  <si>
    <t>范嵘嵘</t>
  </si>
  <si>
    <t>明圣洁</t>
  </si>
  <si>
    <t>方自强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</si>
</sst>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b/>
      <sz val="16"/>
      <color rgb="FF000000"/>
      <name val="Microsoft YaHei"/>
      <charset val="134"/>
    </font>
    <font>
      <b/>
      <sz val="11"/>
      <color rgb="FF000000"/>
      <name val="Microsoft YaHei"/>
      <charset val="134"/>
    </font>
    <font>
      <sz val="10"/>
      <color rgb="FF000000"/>
      <name val="Microsoft YaHei"/>
      <charset val="134"/>
    </font>
    <font>
      <b/>
      <sz val="10"/>
      <color rgb="FF000000"/>
      <name val="Microsoft YaHei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宋体"/>
      <charset val="134"/>
    </font>
    <font>
      <i/>
      <sz val="10"/>
      <color rgb="FF000000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left" vertical="center" wrapText="1"/>
    </xf>
    <xf numFmtId="2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left" vertical="center" wrapText="1"/>
    </xf>
    <xf numFmtId="0" fontId="4" fillId="0" borderId="4" xfId="0" applyFont="1" applyFill="1" applyBorder="1" applyAlignment="1" applyProtection="1">
      <alignment horizontal="left" vertical="center" wrapText="1"/>
    </xf>
    <xf numFmtId="2" fontId="4" fillId="0" borderId="4" xfId="0" applyNumberFormat="1" applyFont="1" applyFill="1" applyBorder="1" applyAlignment="1" applyProtection="1">
      <alignment horizontal="center" vertical="center" wrapText="1"/>
    </xf>
    <xf numFmtId="2" fontId="4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left" vertical="top" wrapText="1"/>
    </xf>
    <xf numFmtId="0" fontId="4" fillId="0" borderId="3" xfId="0" applyFont="1" applyFill="1" applyBorder="1" applyAlignment="1" applyProtection="1">
      <alignment horizontal="left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9" fontId="4" fillId="0" borderId="1" xfId="0" applyNumberFormat="1" applyFont="1" applyFill="1" applyBorder="1" applyAlignment="1" applyProtection="1">
      <alignment horizontal="left" vertical="center" wrapText="1"/>
    </xf>
    <xf numFmtId="0" fontId="1" fillId="0" borderId="7" xfId="0" applyFont="1" applyBorder="1" applyAlignment="1" applyProtection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25"/>
  <sheetViews>
    <sheetView zoomScale="40" zoomScaleNormal="40" topLeftCell="A5" workbookViewId="0">
      <selection activeCell="N5" sqref="N5:N24"/>
    </sheetView>
  </sheetViews>
  <sheetFormatPr defaultColWidth="9" defaultRowHeight="14" customHeight="1"/>
  <cols>
    <col min="1" max="1" width="9.16666666666667" style="1" customWidth="1"/>
    <col min="2" max="2" width="13.8333333333333" style="1" customWidth="1"/>
    <col min="3" max="3" width="10.5" style="1" customWidth="1"/>
    <col min="4" max="4" width="14.8333333333333" style="1" customWidth="1"/>
    <col min="5" max="5" width="34.8333333333333" style="1" customWidth="1"/>
    <col min="6" max="6" width="50.8333333333333" style="1" customWidth="1"/>
    <col min="7" max="7" width="17.3333333333333" style="1" customWidth="1"/>
    <col min="8" max="8" width="24.8333333333333" style="1" customWidth="1"/>
    <col min="9" max="9" width="15.8333333333333" style="1" customWidth="1"/>
    <col min="10" max="10" width="50.8333333333333" style="1" customWidth="1"/>
    <col min="11" max="11" width="9.16666666666667" style="1" customWidth="1"/>
    <col min="12" max="12" width="15.8333333333333" style="1" customWidth="1"/>
    <col min="13" max="13" width="17.8333333333333" style="1" customWidth="1"/>
    <col min="14" max="14" width="21.3333333333333" style="1" customWidth="1"/>
  </cols>
  <sheetData>
    <row r="1" ht="28.5" customHeight="1" spans="1:14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ht="22.5" customHeight="1" spans="1:14">
      <c r="A2" s="22"/>
      <c r="B2" s="22"/>
      <c r="C2" s="22"/>
      <c r="D2" s="22"/>
      <c r="E2" s="22"/>
      <c r="F2" s="22" t="s">
        <v>1</v>
      </c>
      <c r="G2" s="22"/>
      <c r="H2" s="22"/>
      <c r="I2" s="22"/>
      <c r="J2" s="22"/>
      <c r="K2" s="22"/>
      <c r="L2" s="22"/>
      <c r="M2" s="28"/>
      <c r="N2" s="29"/>
    </row>
    <row r="3" ht="22.5" customHeight="1" spans="1:14">
      <c r="A3" s="3"/>
      <c r="B3" s="3"/>
      <c r="C3" s="3"/>
      <c r="D3" s="3" t="s">
        <v>2</v>
      </c>
      <c r="E3" s="23" t="s">
        <v>3</v>
      </c>
      <c r="F3" s="24"/>
      <c r="G3" s="24"/>
      <c r="H3" s="12"/>
      <c r="I3" s="3"/>
      <c r="J3" s="23" t="s">
        <v>4</v>
      </c>
      <c r="K3" s="24"/>
      <c r="L3" s="12"/>
      <c r="M3" s="30" t="s">
        <v>5</v>
      </c>
      <c r="N3" s="3" t="s">
        <v>6</v>
      </c>
    </row>
    <row r="4" ht="72" customHeight="1" spans="1:14">
      <c r="A4" s="3" t="s">
        <v>7</v>
      </c>
      <c r="B4" s="3" t="s">
        <v>8</v>
      </c>
      <c r="C4" s="3" t="s">
        <v>9</v>
      </c>
      <c r="D4" s="3" t="s">
        <v>10</v>
      </c>
      <c r="E4" s="4" t="s">
        <v>11</v>
      </c>
      <c r="F4" s="4" t="s">
        <v>12</v>
      </c>
      <c r="G4" s="4" t="s">
        <v>13</v>
      </c>
      <c r="H4" s="4" t="s">
        <v>14</v>
      </c>
      <c r="I4" s="4" t="s">
        <v>15</v>
      </c>
      <c r="J4" s="13" t="s">
        <v>16</v>
      </c>
      <c r="K4" s="4" t="s">
        <v>5</v>
      </c>
      <c r="L4" s="4" t="s">
        <v>17</v>
      </c>
      <c r="M4" s="31" t="s">
        <v>18</v>
      </c>
      <c r="N4" s="4" t="s">
        <v>19</v>
      </c>
    </row>
    <row r="5" ht="409" customHeight="1" spans="1:14">
      <c r="A5" s="5">
        <v>1</v>
      </c>
      <c r="B5" s="5">
        <v>22346044</v>
      </c>
      <c r="C5" s="5" t="s">
        <v>20</v>
      </c>
      <c r="D5" s="5" t="s">
        <v>21</v>
      </c>
      <c r="E5" s="5">
        <v>93.89</v>
      </c>
      <c r="F5" s="7" t="s">
        <v>22</v>
      </c>
      <c r="G5" s="5">
        <v>26</v>
      </c>
      <c r="H5" s="5">
        <v>119.89</v>
      </c>
      <c r="I5" s="5">
        <f>RANK(H5,$H$5:$H$24)</f>
        <v>1</v>
      </c>
      <c r="J5" s="7" t="s">
        <v>23</v>
      </c>
      <c r="K5" s="5">
        <v>64</v>
      </c>
      <c r="L5" s="5">
        <f>RANK(K5,$K$5:$K$24)</f>
        <v>1</v>
      </c>
      <c r="M5" s="32">
        <f t="shared" ref="M5:M24" si="0">0.7*H5+0.3*K5</f>
        <v>103.123</v>
      </c>
      <c r="N5" s="5">
        <f>RANK(M5,$M$5:$M$24)</f>
        <v>1</v>
      </c>
    </row>
    <row r="6" ht="270.5" customHeight="1" spans="1:14">
      <c r="A6" s="5">
        <v>2</v>
      </c>
      <c r="B6" s="5">
        <v>22346041</v>
      </c>
      <c r="C6" s="5" t="s">
        <v>24</v>
      </c>
      <c r="D6" s="5" t="s">
        <v>21</v>
      </c>
      <c r="E6" s="25">
        <v>91.67</v>
      </c>
      <c r="F6" s="26" t="s">
        <v>25</v>
      </c>
      <c r="G6" s="5">
        <v>22</v>
      </c>
      <c r="H6" s="5">
        <v>113.67</v>
      </c>
      <c r="I6" s="5">
        <f>RANK(H6,$H$5:$H$24)</f>
        <v>3</v>
      </c>
      <c r="J6" s="15" t="s">
        <v>26</v>
      </c>
      <c r="K6" s="5">
        <v>62.5</v>
      </c>
      <c r="L6" s="5">
        <f>RANK(K6,$K$5:$K$24)</f>
        <v>2</v>
      </c>
      <c r="M6" s="32">
        <f t="shared" si="0"/>
        <v>98.319</v>
      </c>
      <c r="N6" s="5">
        <f>RANK(M6,$M$5:$M$24)</f>
        <v>2</v>
      </c>
    </row>
    <row r="7" ht="237" customHeight="1" spans="1:14">
      <c r="A7" s="5">
        <v>3</v>
      </c>
      <c r="B7" s="5">
        <v>22346033</v>
      </c>
      <c r="C7" s="5" t="s">
        <v>27</v>
      </c>
      <c r="D7" s="5" t="s">
        <v>21</v>
      </c>
      <c r="E7" s="5">
        <v>91.22</v>
      </c>
      <c r="F7" s="7" t="s">
        <v>28</v>
      </c>
      <c r="G7" s="5">
        <v>26</v>
      </c>
      <c r="H7" s="5">
        <v>117.22</v>
      </c>
      <c r="I7" s="5">
        <f>RANK(H7,$H$5:$H$24)</f>
        <v>2</v>
      </c>
      <c r="J7" s="15" t="s">
        <v>29</v>
      </c>
      <c r="K7" s="5">
        <v>42.5</v>
      </c>
      <c r="L7" s="5">
        <f>RANK(K7,$K$5:$K$24)</f>
        <v>7</v>
      </c>
      <c r="M7" s="32">
        <f t="shared" si="0"/>
        <v>94.804</v>
      </c>
      <c r="N7" s="5">
        <f>RANK(M7,$M$5:$M$24)</f>
        <v>3</v>
      </c>
    </row>
    <row r="8" ht="286.5" customHeight="1" spans="1:14">
      <c r="A8" s="5">
        <v>4</v>
      </c>
      <c r="B8" s="5">
        <v>22346042</v>
      </c>
      <c r="C8" s="5" t="s">
        <v>30</v>
      </c>
      <c r="D8" s="5" t="s">
        <v>21</v>
      </c>
      <c r="E8" s="5">
        <v>93.11</v>
      </c>
      <c r="F8" s="7" t="s">
        <v>31</v>
      </c>
      <c r="G8" s="5">
        <v>14</v>
      </c>
      <c r="H8" s="5">
        <v>107.11</v>
      </c>
      <c r="I8" s="5">
        <f>RANK(H8,$H$5:$H$24)</f>
        <v>4</v>
      </c>
      <c r="J8" s="15" t="s">
        <v>32</v>
      </c>
      <c r="K8" s="5">
        <v>59</v>
      </c>
      <c r="L8" s="5">
        <f>RANK(K8,$K$5:$K$24)</f>
        <v>3</v>
      </c>
      <c r="M8" s="32">
        <f t="shared" si="0"/>
        <v>92.677</v>
      </c>
      <c r="N8" s="5">
        <f>RANK(M8,$M$5:$M$24)</f>
        <v>4</v>
      </c>
    </row>
    <row r="9" ht="319.5" customHeight="1" spans="1:14">
      <c r="A9" s="5">
        <v>5</v>
      </c>
      <c r="B9" s="5">
        <v>22346032</v>
      </c>
      <c r="C9" s="5" t="s">
        <v>33</v>
      </c>
      <c r="D9" s="5" t="s">
        <v>21</v>
      </c>
      <c r="E9" s="5">
        <v>90.89</v>
      </c>
      <c r="F9" s="7" t="s">
        <v>34</v>
      </c>
      <c r="G9" s="5">
        <v>12</v>
      </c>
      <c r="H9" s="5">
        <v>102.89</v>
      </c>
      <c r="I9" s="5">
        <f>RANK(H9,$H$5:$H$24)</f>
        <v>5</v>
      </c>
      <c r="J9" s="15" t="s">
        <v>35</v>
      </c>
      <c r="K9" s="5">
        <f>44-15</f>
        <v>29</v>
      </c>
      <c r="L9" s="5">
        <f>RANK(K9,$K$5:$K$24)</f>
        <v>10</v>
      </c>
      <c r="M9" s="32">
        <f t="shared" si="0"/>
        <v>80.723</v>
      </c>
      <c r="N9" s="5">
        <f>RANK(M9,$M$5:$M$24)</f>
        <v>5</v>
      </c>
    </row>
    <row r="10" ht="352.5" customHeight="1" spans="1:14">
      <c r="A10" s="5">
        <v>6</v>
      </c>
      <c r="B10" s="5">
        <v>22346046</v>
      </c>
      <c r="C10" s="5" t="s">
        <v>36</v>
      </c>
      <c r="D10" s="5" t="s">
        <v>21</v>
      </c>
      <c r="E10" s="5">
        <v>89.56</v>
      </c>
      <c r="F10" s="7" t="s">
        <v>37</v>
      </c>
      <c r="G10" s="5">
        <v>4</v>
      </c>
      <c r="H10" s="5">
        <v>93.56</v>
      </c>
      <c r="I10" s="5">
        <f>RANK(H10,$H$5:$H$24)</f>
        <v>12</v>
      </c>
      <c r="J10" s="15" t="s">
        <v>38</v>
      </c>
      <c r="K10" s="5">
        <v>49</v>
      </c>
      <c r="L10" s="5">
        <f>RANK(K10,$K$5:$K$24)</f>
        <v>4</v>
      </c>
      <c r="M10" s="32">
        <f t="shared" si="0"/>
        <v>80.192</v>
      </c>
      <c r="N10" s="5">
        <f>RANK(M10,$M$5:$M$24)</f>
        <v>6</v>
      </c>
    </row>
    <row r="11" ht="237" customHeight="1" spans="1:14">
      <c r="A11" s="5">
        <v>7</v>
      </c>
      <c r="B11" s="5">
        <v>22346048</v>
      </c>
      <c r="C11" s="5" t="s">
        <v>39</v>
      </c>
      <c r="D11" s="5" t="s">
        <v>21</v>
      </c>
      <c r="E11" s="5" t="s">
        <v>40</v>
      </c>
      <c r="F11" s="7" t="s">
        <v>41</v>
      </c>
      <c r="G11" s="5">
        <v>2</v>
      </c>
      <c r="H11" s="5">
        <v>94</v>
      </c>
      <c r="I11" s="5">
        <f>RANK(H11,$H$5:$H$24)</f>
        <v>10</v>
      </c>
      <c r="J11" s="27" t="s">
        <v>42</v>
      </c>
      <c r="K11" s="5">
        <v>44</v>
      </c>
      <c r="L11" s="5">
        <f>RANK(K11,$K$5:$K$24)</f>
        <v>5</v>
      </c>
      <c r="M11" s="32">
        <f t="shared" si="0"/>
        <v>79</v>
      </c>
      <c r="N11" s="5">
        <f>RANK(M11,$M$5:$M$24)</f>
        <v>7</v>
      </c>
    </row>
    <row r="12" ht="253.5" customHeight="1" spans="1:14">
      <c r="A12" s="5">
        <v>8</v>
      </c>
      <c r="B12" s="5">
        <v>22346050</v>
      </c>
      <c r="C12" s="5" t="s">
        <v>43</v>
      </c>
      <c r="D12" s="5" t="s">
        <v>21</v>
      </c>
      <c r="E12" s="5">
        <v>91.89</v>
      </c>
      <c r="F12" s="7" t="s">
        <v>44</v>
      </c>
      <c r="G12" s="5">
        <v>2</v>
      </c>
      <c r="H12" s="5">
        <v>93.89</v>
      </c>
      <c r="I12" s="5">
        <f>RANK(H12,$H$5:$H$24)</f>
        <v>11</v>
      </c>
      <c r="J12" s="27" t="s">
        <v>45</v>
      </c>
      <c r="K12" s="6">
        <v>44</v>
      </c>
      <c r="L12" s="5">
        <f>RANK(K12,$K$5:$K$24)</f>
        <v>5</v>
      </c>
      <c r="M12" s="32">
        <f t="shared" si="0"/>
        <v>78.923</v>
      </c>
      <c r="N12" s="5">
        <f>RANK(M12,$M$5:$M$24)</f>
        <v>8</v>
      </c>
    </row>
    <row r="13" ht="220.5" customHeight="1" spans="1:14">
      <c r="A13" s="5">
        <v>9</v>
      </c>
      <c r="B13" s="10">
        <v>22346035</v>
      </c>
      <c r="C13" s="10" t="s">
        <v>46</v>
      </c>
      <c r="D13" s="10" t="s">
        <v>21</v>
      </c>
      <c r="E13" s="10">
        <v>88.78</v>
      </c>
      <c r="F13" s="27" t="s">
        <v>47</v>
      </c>
      <c r="G13" s="10">
        <v>8.4</v>
      </c>
      <c r="H13" s="10">
        <v>97.18</v>
      </c>
      <c r="I13" s="5">
        <f>RANK(H13,$H$5:$H$24)</f>
        <v>7</v>
      </c>
      <c r="J13" s="27" t="s">
        <v>48</v>
      </c>
      <c r="K13" s="10">
        <v>24</v>
      </c>
      <c r="L13" s="5">
        <f>RANK(K13,$K$5:$K$24)</f>
        <v>15</v>
      </c>
      <c r="M13" s="32">
        <f t="shared" si="0"/>
        <v>75.226</v>
      </c>
      <c r="N13" s="5">
        <f>RANK(M13,$M$5:$M$24)</f>
        <v>9</v>
      </c>
    </row>
    <row r="14" ht="319.5" customHeight="1" spans="1:14">
      <c r="A14" s="5">
        <v>10</v>
      </c>
      <c r="B14" s="5">
        <v>22346049</v>
      </c>
      <c r="C14" s="5" t="s">
        <v>49</v>
      </c>
      <c r="D14" s="5" t="s">
        <v>21</v>
      </c>
      <c r="E14" s="5">
        <v>89.78</v>
      </c>
      <c r="F14" s="7" t="s">
        <v>50</v>
      </c>
      <c r="G14" s="5">
        <v>10</v>
      </c>
      <c r="H14" s="5">
        <v>99.78</v>
      </c>
      <c r="I14" s="5">
        <f>RANK(H14,$H$5:$H$24)</f>
        <v>6</v>
      </c>
      <c r="J14" s="7" t="s">
        <v>51</v>
      </c>
      <c r="K14" s="5">
        <v>17</v>
      </c>
      <c r="L14" s="5">
        <f>RANK(K14,$K$5:$K$24)</f>
        <v>18</v>
      </c>
      <c r="M14" s="32">
        <f t="shared" si="0"/>
        <v>74.946</v>
      </c>
      <c r="N14" s="5">
        <f>RANK(M14,$M$5:$M$24)</f>
        <v>10</v>
      </c>
    </row>
    <row r="15" ht="270" customHeight="1" spans="1:14">
      <c r="A15" s="5">
        <v>11</v>
      </c>
      <c r="B15" s="5">
        <v>22346038</v>
      </c>
      <c r="C15" s="5" t="s">
        <v>52</v>
      </c>
      <c r="D15" s="5" t="s">
        <v>21</v>
      </c>
      <c r="E15" s="5">
        <v>91.56</v>
      </c>
      <c r="F15" s="5" t="s">
        <v>53</v>
      </c>
      <c r="G15" s="5">
        <v>0</v>
      </c>
      <c r="H15" s="5">
        <v>91.56</v>
      </c>
      <c r="I15" s="5">
        <f>RANK(H15,$H$5:$H$24)</f>
        <v>16</v>
      </c>
      <c r="J15" s="33" t="s">
        <v>54</v>
      </c>
      <c r="K15" s="5">
        <v>36</v>
      </c>
      <c r="L15" s="5">
        <f>RANK(K15,$K$5:$K$24)</f>
        <v>8</v>
      </c>
      <c r="M15" s="32">
        <f t="shared" si="0"/>
        <v>74.892</v>
      </c>
      <c r="N15" s="5">
        <f>RANK(M15,$M$5:$M$24)</f>
        <v>11</v>
      </c>
    </row>
    <row r="16" ht="204" customHeight="1" spans="1:14">
      <c r="A16" s="5">
        <v>12</v>
      </c>
      <c r="B16" s="5">
        <v>22346045</v>
      </c>
      <c r="C16" s="5" t="s">
        <v>55</v>
      </c>
      <c r="D16" s="5" t="s">
        <v>21</v>
      </c>
      <c r="E16" s="5">
        <v>91.56</v>
      </c>
      <c r="F16" s="7" t="s">
        <v>56</v>
      </c>
      <c r="G16" s="5">
        <v>2</v>
      </c>
      <c r="H16" s="5">
        <v>93.56</v>
      </c>
      <c r="I16" s="5">
        <f>RANK(H16,$H$5:$H$24)</f>
        <v>12</v>
      </c>
      <c r="J16" s="7" t="s">
        <v>57</v>
      </c>
      <c r="K16" s="5">
        <v>29</v>
      </c>
      <c r="L16" s="5">
        <f>RANK(K16,$K$5:$K$24)</f>
        <v>10</v>
      </c>
      <c r="M16" s="32">
        <f t="shared" si="0"/>
        <v>74.192</v>
      </c>
      <c r="N16" s="5">
        <f>RANK(M16,$M$5:$M$24)</f>
        <v>12</v>
      </c>
    </row>
    <row r="17" ht="237" customHeight="1" spans="1:14">
      <c r="A17" s="5">
        <v>13</v>
      </c>
      <c r="B17" s="5">
        <v>22346043</v>
      </c>
      <c r="C17" s="5" t="s">
        <v>58</v>
      </c>
      <c r="D17" s="5" t="s">
        <v>21</v>
      </c>
      <c r="E17" s="5">
        <v>92.22</v>
      </c>
      <c r="F17" s="7" t="s">
        <v>59</v>
      </c>
      <c r="G17" s="5">
        <v>2</v>
      </c>
      <c r="H17" s="5">
        <v>94.22</v>
      </c>
      <c r="I17" s="5">
        <f>RANK(H17,$H$5:$H$24)</f>
        <v>9</v>
      </c>
      <c r="J17" s="7" t="s">
        <v>60</v>
      </c>
      <c r="K17" s="5">
        <v>27</v>
      </c>
      <c r="L17" s="5">
        <f>RANK(K17,$K$5:$K$24)</f>
        <v>13</v>
      </c>
      <c r="M17" s="32">
        <f t="shared" si="0"/>
        <v>74.054</v>
      </c>
      <c r="N17" s="5">
        <f>RANK(M17,$M$5:$M$24)</f>
        <v>13</v>
      </c>
    </row>
    <row r="18" ht="121.5" customHeight="1" spans="1:14">
      <c r="A18" s="5">
        <v>14</v>
      </c>
      <c r="B18" s="5">
        <v>22346037</v>
      </c>
      <c r="C18" s="5" t="s">
        <v>61</v>
      </c>
      <c r="D18" s="5" t="s">
        <v>62</v>
      </c>
      <c r="E18" s="5">
        <v>91.44</v>
      </c>
      <c r="F18" s="5" t="s">
        <v>53</v>
      </c>
      <c r="G18" s="5">
        <v>0</v>
      </c>
      <c r="H18" s="5">
        <v>91.44</v>
      </c>
      <c r="I18" s="5">
        <f>RANK(H18,$H$5:$H$24)</f>
        <v>17</v>
      </c>
      <c r="J18" s="27" t="s">
        <v>63</v>
      </c>
      <c r="K18" s="5">
        <v>33</v>
      </c>
      <c r="L18" s="5">
        <f>RANK(K18,$K$5:$K$24)</f>
        <v>9</v>
      </c>
      <c r="M18" s="32">
        <f t="shared" si="0"/>
        <v>73.908</v>
      </c>
      <c r="N18" s="5">
        <f>RANK(M18,$M$5:$M$24)</f>
        <v>14</v>
      </c>
    </row>
    <row r="19" ht="220.5" customHeight="1" spans="1:14">
      <c r="A19" s="5">
        <v>15</v>
      </c>
      <c r="B19" s="5">
        <v>22346036</v>
      </c>
      <c r="C19" s="5" t="s">
        <v>64</v>
      </c>
      <c r="D19" s="5" t="s">
        <v>21</v>
      </c>
      <c r="E19" s="5">
        <v>89.78</v>
      </c>
      <c r="F19" s="7" t="s">
        <v>65</v>
      </c>
      <c r="G19" s="5">
        <v>2</v>
      </c>
      <c r="H19" s="5">
        <v>91.78</v>
      </c>
      <c r="I19" s="5">
        <f>RANK(H19,$H$5:$H$24)</f>
        <v>15</v>
      </c>
      <c r="J19" s="7" t="s">
        <v>66</v>
      </c>
      <c r="K19" s="5">
        <v>29</v>
      </c>
      <c r="L19" s="5">
        <f>RANK(K19,$K$5:$K$24)</f>
        <v>10</v>
      </c>
      <c r="M19" s="32">
        <f t="shared" si="0"/>
        <v>72.946</v>
      </c>
      <c r="N19" s="5">
        <f>RANK(M19,$M$5:$M$24)</f>
        <v>15</v>
      </c>
    </row>
    <row r="20" ht="154.5" customHeight="1" spans="1:14">
      <c r="A20" s="5">
        <v>16</v>
      </c>
      <c r="B20" s="5">
        <v>22346039</v>
      </c>
      <c r="C20" s="5" t="s">
        <v>67</v>
      </c>
      <c r="D20" s="5" t="s">
        <v>21</v>
      </c>
      <c r="E20" s="5">
        <v>90.33</v>
      </c>
      <c r="F20" s="7" t="s">
        <v>68</v>
      </c>
      <c r="G20" s="5">
        <v>4</v>
      </c>
      <c r="H20" s="5">
        <v>94.33</v>
      </c>
      <c r="I20" s="5">
        <f>RANK(H20,$H$5:$H$24)</f>
        <v>8</v>
      </c>
      <c r="J20" s="7" t="s">
        <v>69</v>
      </c>
      <c r="K20" s="5">
        <v>23</v>
      </c>
      <c r="L20" s="5">
        <f>RANK(K20,$K$5:$K$24)</f>
        <v>16</v>
      </c>
      <c r="M20" s="32">
        <f t="shared" si="0"/>
        <v>72.931</v>
      </c>
      <c r="N20" s="5">
        <f>RANK(M20,$M$5:$M$24)</f>
        <v>16</v>
      </c>
    </row>
    <row r="21" ht="121.5" customHeight="1" spans="1:14">
      <c r="A21" s="5">
        <v>17</v>
      </c>
      <c r="B21" s="5">
        <v>22346031</v>
      </c>
      <c r="C21" s="5" t="s">
        <v>70</v>
      </c>
      <c r="D21" s="5" t="s">
        <v>21</v>
      </c>
      <c r="E21" s="5">
        <v>89.44</v>
      </c>
      <c r="F21" s="5" t="s">
        <v>53</v>
      </c>
      <c r="G21" s="5">
        <v>0</v>
      </c>
      <c r="H21" s="5">
        <v>89.44</v>
      </c>
      <c r="I21" s="5">
        <f>RANK(H21,$H$5:$H$24)</f>
        <v>18</v>
      </c>
      <c r="J21" s="7" t="s">
        <v>71</v>
      </c>
      <c r="K21" s="5">
        <v>25</v>
      </c>
      <c r="L21" s="5">
        <f>RANK(K21,$K$5:$K$24)</f>
        <v>14</v>
      </c>
      <c r="M21" s="32">
        <f t="shared" si="0"/>
        <v>70.108</v>
      </c>
      <c r="N21" s="5">
        <f>RANK(M21,$M$5:$M$24)</f>
        <v>17</v>
      </c>
    </row>
    <row r="22" ht="187.5" customHeight="1" spans="1:14">
      <c r="A22" s="5">
        <v>18</v>
      </c>
      <c r="B22" s="5">
        <v>22346040</v>
      </c>
      <c r="C22" s="5" t="s">
        <v>72</v>
      </c>
      <c r="D22" s="5" t="s">
        <v>21</v>
      </c>
      <c r="E22" s="5">
        <v>86</v>
      </c>
      <c r="F22" s="5" t="s">
        <v>53</v>
      </c>
      <c r="G22" s="5">
        <v>0</v>
      </c>
      <c r="H22" s="5">
        <v>86</v>
      </c>
      <c r="I22" s="5">
        <f>RANK(H22,$H$5:$H$24)</f>
        <v>20</v>
      </c>
      <c r="J22" s="7" t="s">
        <v>73</v>
      </c>
      <c r="K22" s="5">
        <v>22</v>
      </c>
      <c r="L22" s="5">
        <f>RANK(K22,$K$5:$K$24)</f>
        <v>17</v>
      </c>
      <c r="M22" s="32">
        <f t="shared" si="0"/>
        <v>66.8</v>
      </c>
      <c r="N22" s="5">
        <f>RANK(M22,$M$5:$M$24)</f>
        <v>18</v>
      </c>
    </row>
    <row r="23" ht="22.5" customHeight="1" spans="1:14">
      <c r="A23" s="5">
        <v>19</v>
      </c>
      <c r="B23" s="5">
        <v>22346047</v>
      </c>
      <c r="C23" s="5" t="s">
        <v>74</v>
      </c>
      <c r="D23" s="5" t="s">
        <v>21</v>
      </c>
      <c r="E23" s="5">
        <v>92.89</v>
      </c>
      <c r="F23" s="5" t="s">
        <v>53</v>
      </c>
      <c r="G23" s="5">
        <v>0</v>
      </c>
      <c r="H23" s="5">
        <v>92.89</v>
      </c>
      <c r="I23" s="5">
        <f>RANK(H23,$H$5:$H$24)</f>
        <v>14</v>
      </c>
      <c r="J23" s="7" t="s">
        <v>75</v>
      </c>
      <c r="K23" s="5">
        <v>2</v>
      </c>
      <c r="L23" s="5">
        <f>RANK(K23,$K$5:$K$24)</f>
        <v>19</v>
      </c>
      <c r="M23" s="32">
        <f t="shared" si="0"/>
        <v>65.623</v>
      </c>
      <c r="N23" s="5">
        <f>RANK(M23,$M$5:$M$24)</f>
        <v>19</v>
      </c>
    </row>
    <row r="24" ht="22.5" customHeight="1" spans="1:14">
      <c r="A24" s="5">
        <v>20</v>
      </c>
      <c r="B24" s="5">
        <v>22346034</v>
      </c>
      <c r="C24" s="5" t="s">
        <v>76</v>
      </c>
      <c r="D24" s="5" t="s">
        <v>21</v>
      </c>
      <c r="E24" s="5">
        <v>87.89</v>
      </c>
      <c r="F24" s="5" t="s">
        <v>53</v>
      </c>
      <c r="G24" s="5">
        <v>0</v>
      </c>
      <c r="H24" s="5">
        <v>87.89</v>
      </c>
      <c r="I24" s="5">
        <f>RANK(H24,$H$5:$H$24)</f>
        <v>19</v>
      </c>
      <c r="J24" s="5" t="s">
        <v>53</v>
      </c>
      <c r="K24" s="5">
        <v>0</v>
      </c>
      <c r="L24" s="5">
        <f>RANK(K24,$K$5:$K$24)</f>
        <v>20</v>
      </c>
      <c r="M24" s="32">
        <f t="shared" si="0"/>
        <v>61.523</v>
      </c>
      <c r="N24" s="5">
        <f>RANK(M24,$M$5:$M$24)</f>
        <v>20</v>
      </c>
    </row>
    <row r="25" customHeight="1" spans="14:14">
      <c r="N25" s="34"/>
    </row>
  </sheetData>
  <autoFilter ref="A4:XFD1048576">
    <sortState ref="4:1048576">
      <sortCondition ref="N4"/>
    </sortState>
    <extLst/>
  </autoFilter>
  <mergeCells count="1">
    <mergeCell ref="A1:N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21"/>
  <sheetViews>
    <sheetView tabSelected="1" zoomScale="70" zoomScaleNormal="70" topLeftCell="F1" workbookViewId="0">
      <selection activeCell="N5" sqref="N5:N21"/>
    </sheetView>
  </sheetViews>
  <sheetFormatPr defaultColWidth="9" defaultRowHeight="14" customHeight="1"/>
  <cols>
    <col min="1" max="1" width="9.16666666666667" style="1" customWidth="1"/>
    <col min="2" max="2" width="13.8333333333333" style="1" customWidth="1"/>
    <col min="3" max="3" width="12.5" style="1" customWidth="1"/>
    <col min="4" max="4" width="14.8333333333333" style="1" customWidth="1"/>
    <col min="5" max="5" width="34.8333333333333" style="1" customWidth="1"/>
    <col min="6" max="6" width="53.5" style="1" customWidth="1"/>
    <col min="7" max="7" width="17.3333333333333" style="1" customWidth="1"/>
    <col min="8" max="8" width="24.8333333333333" style="1" customWidth="1"/>
    <col min="9" max="9" width="15.8333333333333" style="1" customWidth="1"/>
    <col min="10" max="10" width="50.8333333333333" style="1" customWidth="1"/>
    <col min="11" max="11" width="9.16666666666667" style="1" customWidth="1"/>
    <col min="12" max="12" width="15.8333333333333" style="1" customWidth="1"/>
    <col min="13" max="13" width="17.8333333333333" style="1" customWidth="1"/>
    <col min="14" max="14" width="21.3333333333333" style="1" customWidth="1"/>
  </cols>
  <sheetData>
    <row r="1" ht="28.5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8.5" customHeight="1" spans="1:1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22.5" customHeight="1" spans="1:14">
      <c r="A3" s="3"/>
      <c r="B3" s="3"/>
      <c r="C3" s="3"/>
      <c r="D3" s="3" t="s">
        <v>2</v>
      </c>
      <c r="E3" s="3" t="s">
        <v>3</v>
      </c>
      <c r="F3" s="3"/>
      <c r="G3" s="3"/>
      <c r="H3" s="3"/>
      <c r="I3" s="3"/>
      <c r="J3" s="3" t="s">
        <v>4</v>
      </c>
      <c r="K3" s="3"/>
      <c r="L3" s="3"/>
      <c r="M3" s="12" t="s">
        <v>5</v>
      </c>
      <c r="N3" s="3" t="s">
        <v>6</v>
      </c>
    </row>
    <row r="4" ht="72" customHeight="1" spans="1:14">
      <c r="A4" s="3" t="s">
        <v>7</v>
      </c>
      <c r="B4" s="3" t="s">
        <v>8</v>
      </c>
      <c r="C4" s="3" t="s">
        <v>9</v>
      </c>
      <c r="D4" s="3" t="s">
        <v>10</v>
      </c>
      <c r="E4" s="4" t="s">
        <v>11</v>
      </c>
      <c r="F4" s="4" t="s">
        <v>12</v>
      </c>
      <c r="G4" s="4" t="s">
        <v>13</v>
      </c>
      <c r="H4" s="4" t="s">
        <v>14</v>
      </c>
      <c r="I4" s="4" t="s">
        <v>15</v>
      </c>
      <c r="J4" s="13" t="s">
        <v>16</v>
      </c>
      <c r="K4" s="4" t="s">
        <v>5</v>
      </c>
      <c r="L4" s="4" t="s">
        <v>17</v>
      </c>
      <c r="M4" s="14" t="s">
        <v>18</v>
      </c>
      <c r="N4" s="3" t="s">
        <v>19</v>
      </c>
    </row>
    <row r="5" ht="171" customHeight="1" spans="1:14">
      <c r="A5" s="5">
        <v>1</v>
      </c>
      <c r="B5" s="6" t="s">
        <v>77</v>
      </c>
      <c r="C5" s="5" t="s">
        <v>78</v>
      </c>
      <c r="D5" s="5" t="s">
        <v>21</v>
      </c>
      <c r="E5" s="5" t="s">
        <v>53</v>
      </c>
      <c r="F5" s="7" t="s">
        <v>79</v>
      </c>
      <c r="G5" s="5">
        <v>32</v>
      </c>
      <c r="H5" s="5">
        <v>32</v>
      </c>
      <c r="I5" s="5">
        <f>RANK(H5,$H$5:$H$21)</f>
        <v>1</v>
      </c>
      <c r="J5" s="15" t="s">
        <v>80</v>
      </c>
      <c r="K5" s="5">
        <v>29</v>
      </c>
      <c r="L5" s="5">
        <f>RANK(K5,$K$5:$K$21)</f>
        <v>2</v>
      </c>
      <c r="M5" s="16">
        <f t="shared" ref="M5:M21" si="0">H5*0.7+K5*0.3</f>
        <v>31.1</v>
      </c>
      <c r="N5" s="5">
        <f>RANK(M5,$M$5:$M$21)</f>
        <v>1</v>
      </c>
    </row>
    <row r="6" ht="385.5" customHeight="1" spans="1:14">
      <c r="A6" s="5">
        <v>2</v>
      </c>
      <c r="B6" s="5">
        <v>22246045</v>
      </c>
      <c r="C6" s="5" t="s">
        <v>81</v>
      </c>
      <c r="D6" s="5" t="s">
        <v>21</v>
      </c>
      <c r="E6" s="5" t="s">
        <v>53</v>
      </c>
      <c r="F6" s="7" t="s">
        <v>82</v>
      </c>
      <c r="G6" s="5">
        <v>16</v>
      </c>
      <c r="H6" s="5">
        <v>16</v>
      </c>
      <c r="I6" s="5">
        <f>RANK(H6,$H$5:$H$21)</f>
        <v>3</v>
      </c>
      <c r="J6" s="7" t="s">
        <v>83</v>
      </c>
      <c r="K6" s="5">
        <v>52</v>
      </c>
      <c r="L6" s="5">
        <f>RANK(K6,$K$5:$K$21)</f>
        <v>1</v>
      </c>
      <c r="M6" s="16">
        <f t="shared" si="0"/>
        <v>26.8</v>
      </c>
      <c r="N6" s="5">
        <f>RANK(M6,$M$5:$M$21)</f>
        <v>2</v>
      </c>
    </row>
    <row r="7" ht="88.5" customHeight="1" spans="1:14">
      <c r="A7" s="5">
        <v>3</v>
      </c>
      <c r="B7" s="5">
        <v>22246044</v>
      </c>
      <c r="C7" s="5" t="s">
        <v>84</v>
      </c>
      <c r="D7" s="5" t="s">
        <v>21</v>
      </c>
      <c r="E7" s="5" t="s">
        <v>53</v>
      </c>
      <c r="F7" s="7" t="s">
        <v>85</v>
      </c>
      <c r="G7" s="5">
        <v>24</v>
      </c>
      <c r="H7" s="5">
        <v>24</v>
      </c>
      <c r="I7" s="5">
        <f>RANK(H7,$H$5:$H$21)</f>
        <v>2</v>
      </c>
      <c r="J7" s="15" t="s">
        <v>86</v>
      </c>
      <c r="K7" s="5">
        <v>16</v>
      </c>
      <c r="L7" s="5">
        <f>RANK(K7,$K$5:$K$21)</f>
        <v>9</v>
      </c>
      <c r="M7" s="16">
        <f t="shared" si="0"/>
        <v>21.6</v>
      </c>
      <c r="N7" s="5">
        <f>RANK(M7,$M$5:$M$21)</f>
        <v>3</v>
      </c>
    </row>
    <row r="8" ht="237" customHeight="1" spans="1:14">
      <c r="A8" s="5">
        <v>4</v>
      </c>
      <c r="B8" s="5">
        <v>22246037</v>
      </c>
      <c r="C8" s="5" t="s">
        <v>87</v>
      </c>
      <c r="D8" s="5" t="s">
        <v>21</v>
      </c>
      <c r="E8" s="5" t="s">
        <v>53</v>
      </c>
      <c r="F8" s="7" t="s">
        <v>88</v>
      </c>
      <c r="G8" s="5">
        <v>10</v>
      </c>
      <c r="H8" s="5">
        <v>10</v>
      </c>
      <c r="I8" s="5">
        <f>RANK(H8,$H$5:$H$21)</f>
        <v>4</v>
      </c>
      <c r="J8" s="7" t="s">
        <v>89</v>
      </c>
      <c r="K8" s="5">
        <v>29</v>
      </c>
      <c r="L8" s="5">
        <f>RANK(K8,$K$5:$K$21)</f>
        <v>2</v>
      </c>
      <c r="M8" s="16">
        <f t="shared" si="0"/>
        <v>15.7</v>
      </c>
      <c r="N8" s="5">
        <f>RANK(M8,$M$5:$M$21)</f>
        <v>4</v>
      </c>
    </row>
    <row r="9" ht="121.5" customHeight="1" spans="1:14">
      <c r="A9" s="5">
        <v>5</v>
      </c>
      <c r="B9" s="5">
        <v>22246048</v>
      </c>
      <c r="C9" s="5" t="s">
        <v>90</v>
      </c>
      <c r="D9" s="5" t="s">
        <v>21</v>
      </c>
      <c r="E9" s="5" t="s">
        <v>53</v>
      </c>
      <c r="F9" s="7" t="s">
        <v>91</v>
      </c>
      <c r="G9" s="5">
        <v>2</v>
      </c>
      <c r="H9" s="5">
        <v>2</v>
      </c>
      <c r="I9" s="5">
        <f>RANK(H9,$H$5:$H$21)</f>
        <v>5</v>
      </c>
      <c r="J9" s="7" t="s">
        <v>92</v>
      </c>
      <c r="K9" s="5">
        <v>26</v>
      </c>
      <c r="L9" s="5">
        <f>RANK(K9,$K$5:$K$21)</f>
        <v>5</v>
      </c>
      <c r="M9" s="16">
        <f t="shared" si="0"/>
        <v>9.2</v>
      </c>
      <c r="N9" s="5">
        <f>RANK(M9,$M$5:$M$21)</f>
        <v>5</v>
      </c>
    </row>
    <row r="10" ht="138" customHeight="1" spans="1:14">
      <c r="A10" s="5">
        <v>6</v>
      </c>
      <c r="B10" s="5">
        <v>22246034</v>
      </c>
      <c r="C10" s="5" t="s">
        <v>93</v>
      </c>
      <c r="D10" s="5" t="s">
        <v>21</v>
      </c>
      <c r="E10" s="5" t="s">
        <v>53</v>
      </c>
      <c r="F10" s="7" t="s">
        <v>94</v>
      </c>
      <c r="G10" s="5">
        <v>2</v>
      </c>
      <c r="H10" s="5">
        <v>2</v>
      </c>
      <c r="I10" s="5">
        <f>RANK(H10,$H$5:$H$21)</f>
        <v>5</v>
      </c>
      <c r="J10" s="7" t="s">
        <v>95</v>
      </c>
      <c r="K10" s="5">
        <v>23</v>
      </c>
      <c r="L10" s="5">
        <f>RANK(K10,$K$5:$K$21)</f>
        <v>6</v>
      </c>
      <c r="M10" s="16">
        <f t="shared" si="0"/>
        <v>8.3</v>
      </c>
      <c r="N10" s="5">
        <f>RANK(M10,$M$5:$M$21)</f>
        <v>6</v>
      </c>
    </row>
    <row r="11" ht="105" customHeight="1" spans="1:14">
      <c r="A11" s="5">
        <v>7</v>
      </c>
      <c r="B11" s="5">
        <v>22246035</v>
      </c>
      <c r="C11" s="5" t="s">
        <v>96</v>
      </c>
      <c r="D11" s="5" t="s">
        <v>21</v>
      </c>
      <c r="E11" s="5" t="s">
        <v>53</v>
      </c>
      <c r="F11" s="5" t="s">
        <v>53</v>
      </c>
      <c r="G11" s="5">
        <v>0</v>
      </c>
      <c r="H11" s="5">
        <v>0</v>
      </c>
      <c r="I11" s="5">
        <f>RANK(H11,$H$5:$H$21)</f>
        <v>9</v>
      </c>
      <c r="J11" s="7" t="s">
        <v>97</v>
      </c>
      <c r="K11" s="5">
        <v>27.5</v>
      </c>
      <c r="L11" s="5">
        <f>RANK(K11,$K$5:$K$21)</f>
        <v>4</v>
      </c>
      <c r="M11" s="16">
        <f t="shared" si="0"/>
        <v>8.25</v>
      </c>
      <c r="N11" s="5">
        <f>RANK(M11,$M$5:$M$21)</f>
        <v>7</v>
      </c>
    </row>
    <row r="12" ht="55.5" customHeight="1" spans="1:14">
      <c r="A12" s="5">
        <v>8</v>
      </c>
      <c r="B12" s="5">
        <v>22246043</v>
      </c>
      <c r="C12" s="5" t="s">
        <v>98</v>
      </c>
      <c r="D12" s="5" t="s">
        <v>21</v>
      </c>
      <c r="E12" s="5" t="s">
        <v>53</v>
      </c>
      <c r="F12" s="8" t="s">
        <v>99</v>
      </c>
      <c r="G12" s="5">
        <v>1</v>
      </c>
      <c r="H12" s="5">
        <v>1</v>
      </c>
      <c r="I12" s="5">
        <f>RANK(H12,$H$5:$H$20)</f>
        <v>8</v>
      </c>
      <c r="J12" s="7" t="s">
        <v>100</v>
      </c>
      <c r="K12" s="5">
        <v>23</v>
      </c>
      <c r="L12" s="5">
        <f>RANK(K12,$K$5:$K$20)</f>
        <v>6</v>
      </c>
      <c r="M12" s="16">
        <f t="shared" si="0"/>
        <v>7.6</v>
      </c>
      <c r="N12" s="5">
        <f>RANK(M12,$M$5:$M$20)</f>
        <v>8</v>
      </c>
    </row>
    <row r="13" ht="55.5" customHeight="1" spans="1:14">
      <c r="A13" s="5">
        <v>9</v>
      </c>
      <c r="B13" s="5">
        <v>22246031</v>
      </c>
      <c r="C13" s="5" t="s">
        <v>101</v>
      </c>
      <c r="D13" s="5" t="s">
        <v>21</v>
      </c>
      <c r="E13" s="5" t="s">
        <v>53</v>
      </c>
      <c r="F13" s="7" t="s">
        <v>102</v>
      </c>
      <c r="G13" s="5">
        <v>2</v>
      </c>
      <c r="H13" s="5">
        <v>2</v>
      </c>
      <c r="I13" s="5">
        <f>RANK(H13,$H$5:$H$21)</f>
        <v>5</v>
      </c>
      <c r="J13" s="7" t="s">
        <v>103</v>
      </c>
      <c r="K13" s="5">
        <v>13</v>
      </c>
      <c r="L13" s="5">
        <f>RANK(K13,$K$5:$K$21)</f>
        <v>10</v>
      </c>
      <c r="M13" s="16">
        <f t="shared" si="0"/>
        <v>5.3</v>
      </c>
      <c r="N13" s="5">
        <f>RANK(M13,$M$5:$M$21)</f>
        <v>9</v>
      </c>
    </row>
    <row r="14" ht="55.5" customHeight="1" spans="1:14">
      <c r="A14" s="5">
        <v>10</v>
      </c>
      <c r="B14" s="5">
        <v>22246030</v>
      </c>
      <c r="C14" s="5" t="s">
        <v>104</v>
      </c>
      <c r="D14" s="5" t="s">
        <v>21</v>
      </c>
      <c r="E14" s="5" t="s">
        <v>53</v>
      </c>
      <c r="F14" s="5" t="s">
        <v>53</v>
      </c>
      <c r="G14" s="5">
        <v>0</v>
      </c>
      <c r="H14" s="5">
        <v>0</v>
      </c>
      <c r="I14" s="5">
        <f>RANK(H14,$H$5:$H$21)</f>
        <v>9</v>
      </c>
      <c r="J14" s="7" t="s">
        <v>105</v>
      </c>
      <c r="K14" s="5">
        <v>17.5</v>
      </c>
      <c r="L14" s="5">
        <f>RANK(K14,$K$5:$K$21)</f>
        <v>8</v>
      </c>
      <c r="M14" s="16">
        <f t="shared" si="0"/>
        <v>5.25</v>
      </c>
      <c r="N14" s="5">
        <f>RANK(M14,$M$5:$M$21)</f>
        <v>10</v>
      </c>
    </row>
    <row r="15" ht="55.5" customHeight="1" spans="1:14">
      <c r="A15" s="5">
        <v>11</v>
      </c>
      <c r="B15" s="5">
        <v>22246047</v>
      </c>
      <c r="C15" s="9" t="s">
        <v>106</v>
      </c>
      <c r="D15" s="9" t="s">
        <v>21</v>
      </c>
      <c r="E15" s="5" t="s">
        <v>53</v>
      </c>
      <c r="F15" s="5" t="s">
        <v>53</v>
      </c>
      <c r="G15" s="5" t="s">
        <v>53</v>
      </c>
      <c r="H15" s="9">
        <v>0</v>
      </c>
      <c r="I15" s="5">
        <f>RANK(H15,$H$5:$H$21)</f>
        <v>9</v>
      </c>
      <c r="J15" s="17" t="s">
        <v>107</v>
      </c>
      <c r="K15" s="9">
        <v>10</v>
      </c>
      <c r="L15" s="5">
        <f>RANK(K15,$K$5:$K$21)</f>
        <v>11</v>
      </c>
      <c r="M15" s="16">
        <f t="shared" si="0"/>
        <v>3</v>
      </c>
      <c r="N15" s="5">
        <f>RANK(M15,$M$5:$M$21)</f>
        <v>11</v>
      </c>
    </row>
    <row r="16" ht="39" customHeight="1" spans="1:14">
      <c r="A16" s="5">
        <v>12</v>
      </c>
      <c r="B16" s="5">
        <v>22246032</v>
      </c>
      <c r="C16" s="9" t="s">
        <v>108</v>
      </c>
      <c r="D16" s="9" t="s">
        <v>21</v>
      </c>
      <c r="E16" s="5" t="s">
        <v>53</v>
      </c>
      <c r="F16" s="5" t="s">
        <v>53</v>
      </c>
      <c r="G16" s="5" t="s">
        <v>53</v>
      </c>
      <c r="H16" s="9">
        <v>0</v>
      </c>
      <c r="I16" s="5">
        <f>RANK(H16,$H$5:$H$21)</f>
        <v>9</v>
      </c>
      <c r="J16" s="17" t="s">
        <v>109</v>
      </c>
      <c r="K16" s="9">
        <v>7</v>
      </c>
      <c r="L16" s="5">
        <f>RANK(K16,$K$5:$K$21)</f>
        <v>12</v>
      </c>
      <c r="M16" s="16">
        <f t="shared" si="0"/>
        <v>2.1</v>
      </c>
      <c r="N16" s="5">
        <f>RANK(M16,$M$5:$M$21)</f>
        <v>12</v>
      </c>
    </row>
    <row r="17" ht="22.5" customHeight="1" spans="1:14">
      <c r="A17" s="5">
        <v>13</v>
      </c>
      <c r="B17" s="10">
        <v>22246039</v>
      </c>
      <c r="C17" s="11" t="s">
        <v>110</v>
      </c>
      <c r="D17" s="11" t="s">
        <v>21</v>
      </c>
      <c r="E17" s="5" t="s">
        <v>53</v>
      </c>
      <c r="F17" s="5" t="s">
        <v>53</v>
      </c>
      <c r="G17" s="5" t="s">
        <v>53</v>
      </c>
      <c r="H17" s="11">
        <v>0</v>
      </c>
      <c r="I17" s="5">
        <f>RANK(H17,$H$5:$H$21)</f>
        <v>9</v>
      </c>
      <c r="J17" s="18" t="s">
        <v>111</v>
      </c>
      <c r="K17" s="11">
        <v>2</v>
      </c>
      <c r="L17" s="5">
        <f>RANK(K17,$K$5:$K$21)</f>
        <v>13</v>
      </c>
      <c r="M17" s="19">
        <f t="shared" si="0"/>
        <v>0.6</v>
      </c>
      <c r="N17" s="5">
        <f>RANK(M17,$M$5:$M$21)</f>
        <v>13</v>
      </c>
    </row>
    <row r="18" ht="22.5" customHeight="1" spans="1:14">
      <c r="A18" s="5">
        <v>14</v>
      </c>
      <c r="B18" s="5">
        <v>22246042</v>
      </c>
      <c r="C18" s="5" t="s">
        <v>112</v>
      </c>
      <c r="D18" s="5" t="s">
        <v>21</v>
      </c>
      <c r="E18" s="5" t="s">
        <v>53</v>
      </c>
      <c r="F18" s="5" t="s">
        <v>53</v>
      </c>
      <c r="G18" s="5" t="s">
        <v>53</v>
      </c>
      <c r="H18" s="5">
        <v>0</v>
      </c>
      <c r="I18" s="5">
        <f>RANK(H18,$H$5:$H$21)</f>
        <v>9</v>
      </c>
      <c r="J18" s="5" t="s">
        <v>53</v>
      </c>
      <c r="K18" s="5">
        <v>0</v>
      </c>
      <c r="L18" s="5">
        <f>RANK(K18,$K$5:$K$21)</f>
        <v>14</v>
      </c>
      <c r="M18" s="20">
        <f t="shared" si="0"/>
        <v>0</v>
      </c>
      <c r="N18" s="5">
        <f>RANK(M18,$M$5:$M$21)</f>
        <v>14</v>
      </c>
    </row>
    <row r="19" ht="22.5" customHeight="1" spans="1:14">
      <c r="A19" s="5">
        <v>15</v>
      </c>
      <c r="B19" s="5">
        <v>22246046</v>
      </c>
      <c r="C19" s="5" t="s">
        <v>113</v>
      </c>
      <c r="D19" s="5" t="s">
        <v>21</v>
      </c>
      <c r="E19" s="5" t="s">
        <v>53</v>
      </c>
      <c r="F19" s="5" t="s">
        <v>53</v>
      </c>
      <c r="G19" s="5" t="s">
        <v>53</v>
      </c>
      <c r="H19" s="5">
        <v>0</v>
      </c>
      <c r="I19" s="5">
        <f>RANK(H19,$H$5:$H$21)</f>
        <v>9</v>
      </c>
      <c r="J19" s="5" t="s">
        <v>53</v>
      </c>
      <c r="K19" s="5">
        <v>0</v>
      </c>
      <c r="L19" s="5">
        <f>RANK(K19,$K$5:$K$21)</f>
        <v>14</v>
      </c>
      <c r="M19" s="20">
        <f t="shared" si="0"/>
        <v>0</v>
      </c>
      <c r="N19" s="5">
        <f>RANK(M19,$M$5:$M$21)</f>
        <v>14</v>
      </c>
    </row>
    <row r="20" ht="22.5" customHeight="1" spans="1:14">
      <c r="A20" s="5">
        <v>16</v>
      </c>
      <c r="B20" s="5">
        <v>22246033</v>
      </c>
      <c r="C20" s="5" t="s">
        <v>114</v>
      </c>
      <c r="D20" s="5" t="s">
        <v>21</v>
      </c>
      <c r="E20" s="5" t="s">
        <v>53</v>
      </c>
      <c r="F20" s="5" t="s">
        <v>53</v>
      </c>
      <c r="G20" s="5" t="s">
        <v>53</v>
      </c>
      <c r="H20" s="5">
        <v>0</v>
      </c>
      <c r="I20" s="5">
        <f>RANK(H20,$H$5:$H$21)</f>
        <v>9</v>
      </c>
      <c r="J20" s="5" t="s">
        <v>53</v>
      </c>
      <c r="K20" s="5">
        <v>0</v>
      </c>
      <c r="L20" s="5">
        <f>RANK(K20,$K$5:$K$21)</f>
        <v>14</v>
      </c>
      <c r="M20" s="20">
        <f t="shared" si="0"/>
        <v>0</v>
      </c>
      <c r="N20" s="5">
        <f>RANK(M20,$M$5:$M$21)</f>
        <v>14</v>
      </c>
    </row>
    <row r="21" ht="22.5" customHeight="1" spans="1:14">
      <c r="A21" s="5">
        <v>17</v>
      </c>
      <c r="B21" s="5">
        <v>22105031</v>
      </c>
      <c r="C21" s="5" t="s">
        <v>115</v>
      </c>
      <c r="D21" s="5" t="s">
        <v>21</v>
      </c>
      <c r="E21" s="5" t="s">
        <v>53</v>
      </c>
      <c r="F21" s="5" t="s">
        <v>53</v>
      </c>
      <c r="G21" s="5" t="s">
        <v>53</v>
      </c>
      <c r="H21" s="5">
        <v>0</v>
      </c>
      <c r="I21" s="5">
        <f>RANK(H21,$H$5:$H$21)</f>
        <v>9</v>
      </c>
      <c r="J21" s="5" t="s">
        <v>53</v>
      </c>
      <c r="K21" s="5">
        <v>0</v>
      </c>
      <c r="L21" s="5">
        <f>RANK(K21,$K$5:$K$21)</f>
        <v>14</v>
      </c>
      <c r="M21" s="20">
        <f t="shared" si="0"/>
        <v>0</v>
      </c>
      <c r="N21" s="5">
        <f>RANK(M21,$M$5:$M$21)</f>
        <v>14</v>
      </c>
    </row>
  </sheetData>
  <autoFilter ref="A4:N21">
    <sortState ref="A4:N21">
      <sortCondition ref="N4"/>
    </sortState>
    <extLst/>
  </autoFilter>
  <mergeCells count="1">
    <mergeCell ref="A1:N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23级硕</vt:lpstr>
      <vt:lpstr>非23级硕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woo</cp:lastModifiedBy>
  <dcterms:created xsi:type="dcterms:W3CDTF">2006-09-16T00:00:00Z</dcterms:created>
  <dcterms:modified xsi:type="dcterms:W3CDTF">2024-10-08T16:42:56Z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FCE436BC384B4E6BB19A18C9F8E852BB_12</vt:lpwstr>
  </property>
  <property fmtid="{D5CDD505-2E9C-101B-9397-08002B2CF9AE}" pid="3" name="KSOProductBuildVer">
    <vt:lpwstr>2052-12.1.0.16929</vt:lpwstr>
  </property>
</Properties>
</file>