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3硕" sheetId="1" r:id="rId1"/>
    <sheet name="22硕" sheetId="2" r:id="rId2"/>
  </sheets>
  <definedNames>
    <definedName name="_xlnm._FilterDatabase" localSheetId="0" hidden="1">'23硕'!$A$3:$AK$22</definedName>
    <definedName name="_xlnm._FilterDatabase" localSheetId="1" hidden="1">'22硕'!$4:$1048576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<sst xmlns="http://schemas.openxmlformats.org/spreadsheetml/2006/main" count="211" uniqueCount="102">
  <si>
    <t>2023级国际组织与国际交流班</t>
  </si>
  <si>
    <t>思想政治表现</t>
  </si>
  <si>
    <t>学术（实践）创新能力（内容+分数）</t>
  </si>
  <si>
    <t>体美劳素养（内容+分数）</t>
  </si>
  <si>
    <t>总分</t>
  </si>
  <si>
    <t>总分排名</t>
  </si>
  <si>
    <t>序号</t>
  </si>
  <si>
    <t>学号</t>
  </si>
  <si>
    <t>姓名</t>
  </si>
  <si>
    <t>（优秀/合格/不合格）</t>
  </si>
  <si>
    <t>学习成绩加权平均分
（仅23级硕、博）
学习成绩加权平均分=∑（专业学位课程成绩×课程学分）／总学分</t>
  </si>
  <si>
    <t>科研业绩明细（论文名称、刊物名称、刊物等级、作者排序、发表时间，其他科研成果明细参照该格式）</t>
  </si>
  <si>
    <t>科研业绩总分</t>
  </si>
  <si>
    <t>学术（实践）创新能力总分
（学习成绩加权平均分+科研业绩分数）</t>
  </si>
  <si>
    <t>学术（实践）创新排名
（名次、标注是否前40%）</t>
  </si>
  <si>
    <t>体美劳业绩</t>
  </si>
  <si>
    <t>体美劳素养排名
（名次、标注是否前40%）</t>
  </si>
  <si>
    <t>总分=（学术创新能力）×70%
+“体美劳素养”分数×30%</t>
  </si>
  <si>
    <t>名次、
标注是否前40%</t>
  </si>
  <si>
    <t>刘存钰</t>
  </si>
  <si>
    <t>优秀</t>
  </si>
  <si>
    <t xml:space="preserve">1. 其余论文：《以文明互鉴促民心相同》，丝路瞭望，二作（导师一作），2023年第10期（4分）
2. 论文：《教育、科技、人才一体推进的难点与方向》，改革内参，二作（导师一作），2023.11.17（4分）
3. 省部级课题 国家高端智库重点研究课题 《***的舆情与应对》；2023年9月；主参；（8分）
4. 省部级课题 国家高端智库重点研究课题 《我国家校社协同育人机制实践探索研究》；2024年4月；主参；（8分）
5. 西部院《中国西部大开发发展报告（2023）》（ISBN：9-787-300-33149-2），1万字，5分
6. 会议宣读：中国教育学会比较教育分会2024年中青年比较教育学者研讨会，《世界一流高校智库的建设经验及其启示——以美国莱斯大学贝克公共政策研究所例》，2024.5.18（2分）
7. 会议宣读：联合国教科文组织教师教育中心第三届研究生学术论坛，《联合国教科文组织推动女性参与STEM教育的路径综述与评析》，2024.06.15（2分）
8. 专业学术相关竞赛：第三届全国大学生英语翻译能力竞赛英译汉组全国二等奖（协会级别2分）、2023年全国编译大赛中英二等奖（行业级别2分） </t>
  </si>
  <si>
    <r>
      <rPr>
        <sz val="10"/>
        <color rgb="FF000000"/>
        <rFont val="Microsoft YaHei"/>
        <charset val="134"/>
      </rPr>
      <t xml:space="preserve">1.院级美育活动 （3分）外交礼仪培训、成功面试、简历制作（3分）
</t>
    </r>
    <r>
      <rPr>
        <sz val="10"/>
        <color rgb="FF000000"/>
        <rFont val="Microsoft YaHei"/>
        <charset val="134"/>
      </rPr>
      <t>2.讲座卡12次+院级劳育活动7分 （17分）格物开幕+分论坛、量性、质性、行政就业、全球治理、教职、高层</t>
    </r>
    <r>
      <rPr>
        <sz val="10"/>
        <rFont val="宋体"/>
        <charset val="134"/>
      </rPr>
      <t xml:space="preserve">
</t>
    </r>
    <r>
      <rPr>
        <sz val="10"/>
        <color rgb="FF000000"/>
        <rFont val="Microsoft YaHei"/>
        <charset val="134"/>
      </rPr>
      <t>3. 长学期助教*2 （4分）</t>
    </r>
    <r>
      <rPr>
        <sz val="10"/>
        <rFont val="宋体"/>
        <charset val="134"/>
      </rPr>
      <t xml:space="preserve">
</t>
    </r>
    <r>
      <rPr>
        <sz val="10"/>
        <color rgb="FF000000"/>
        <rFont val="Microsoft YaHei"/>
        <charset val="134"/>
      </rPr>
      <t>4. 学生工作：院研博会宣传部部长12分；媒媒与共中心成员 6分 （18分）</t>
    </r>
    <r>
      <rPr>
        <sz val="10"/>
        <rFont val="宋体"/>
        <charset val="134"/>
      </rPr>
      <t xml:space="preserve">
</t>
    </r>
    <r>
      <rPr>
        <sz val="10"/>
        <color rgb="FF000000"/>
        <rFont val="Microsoft YaHei"/>
        <charset val="134"/>
      </rPr>
      <t>5. 志愿活动：2023世界互联网大会乌镇峰会志愿者；2023新生始业教育拍照（2.5分）</t>
    </r>
  </si>
  <si>
    <t>张郁竹</t>
  </si>
  <si>
    <t>1.学术竞赛：第五届全国高校国际组织菁英人才大赛，二等奖，2024年7月（8分） 2.国际学术会议宣读论文：Fengqiao International Conference，The Role of the Shanghai Cooperation Organization in Promoting a Rule-Based Order in Cyberspace: From a Policy-Oriented Jurisprudence Perspective，一作，2023年12月（4分）
3.国内学术会议宣读论文：第二届外语教育学学术论坛，The Effect of Teacher Support on College Students’ Reading Achievement，一作，2024年6月（2分）   4.国内学术会议宣读论文：浙江大学外国语学院第十一届青年学术论坛，中美在非传统安全治理上的分歧管控:“冲突—合作”模型，一作，2024年5月（2分）  5.国内学术会议宣读论文：第六届北京外国语大学英语语言文学研究生论坛，经合组织〈PISA全球胜任力框架〉述评:国际价值取向与中国路径选择，一作，2024年6月（2分）</t>
  </si>
  <si>
    <t>1.23级研究生新生校歌合唱比赛（5分）；
2.实践活动：全球治理周开幕式；职慧成功面试讲座；职慧简历制作讲座外交礼仪培训；“格物致知”论坛开幕式；校友回访·就业分享会；“格物致知”跨文化分论坛（6分）
3.助教：大学英语Ⅳ一学年（4分）
4.学生工作：校研究生会部门负责人优秀（9分） 5.学生工作：校级学生组织负责人优秀（15分）  6.其他学术讲座11次（讲座卡，10分）</t>
  </si>
  <si>
    <t>倪小淯</t>
  </si>
  <si>
    <t>1.专业学术竞赛：《国际制度“破”与“立”：议题周期视角下德国推动建立国际可再生能源署的国际行动研究》“第五届全国高校国际组织菁英人才大赛”、二等奖、2024年7月8日 （8分）
2.其余论文：从都德短篇小说译作看柳鸣九先生的翻译特色——以《最后一课》和《繁星》为例、《时代教育》、一作、2024年5月 （4分）
3.国内学术会议宣读论文：“AI时代的区域国别学和国际传播：新视角、新议题与新方法”、《法语国家组织的法语推广举措及其对中文国际传播的启示》2024年7月20日 （2分）
4.国内学术会议宣读论文：“第一届国际规制合作论坛会议”、《中国参与的国际组织研究：现状与特点》、2024年7月20日 （2分）</t>
  </si>
  <si>
    <t>1.2023级研究生新生校歌合唱比赛（5分）
2.学术讲座（9分）
3.校内挂职锻炼（2分）
4.学生工作：研博会任职（15分）
5.学生工作：班委任职（9分）
6.外国语学院开学典礼- 朗诵（1分）
7.“格物致知论坛”分论坛（0.5分）
8.“听君隽语，启航未来”之生涯纵横——校友回访·就业分享会（1分）
9.“筑梦研途，语你同行”朋辈分享系列讲座【量性研究】（1分）
10.“筑梦研途，语你同行”朋辈分享系列讲座【质性研究】（1分）
11.1124高校行政就业分享会（1分）
12.全球治理周进学园讲座（1分）</t>
  </si>
  <si>
    <t>黄经宸</t>
  </si>
  <si>
    <t>1.专业学术相关竞赛：
2024.07，全国口译大赛省级二等奖（国家级竞赛省级奖项）；2024.05，全国大学生英语竞赛二等奖（校级奖项），上限8分（8分）
2.国内会议宣读论文：《加拿大魁北克省语言教育政策中的法语地位规划:法语主体民族的文化防御》，2024.05，浙江大学外国语学院第十一届青年学术论坛（2分）
3.国际会议论文宣读：《A literature Riview：International Organizations and the Global Governance of Artificial Intelligence》，2024.06，The 2024 Congress on AI for Sustainable Development（4分）</t>
  </si>
  <si>
    <t>1.2023全球治理周开幕式（1分）
2.研究生新生校歌合唱比赛（5分）
3.高校教职就业分享会（1分）
4.助教：《中国传统文化与公共外交》《非传统安全与全球治理》学年助教（4分）
5.讲座（10分）
6.躬行计划校级社会实践（3分）
7.社会实践：上合基地院级社会实践（2分）
8.学生工作：校研究生会权益服务部主要负责人，考核优秀（9分）</t>
  </si>
  <si>
    <t>王翼飞</t>
  </si>
  <si>
    <t>1.学术竞赛：第五届全国高校国际组织菁英人才大赛（二等奖）（8分）</t>
  </si>
  <si>
    <t>1.2023级研究生新生校歌合唱比赛（国组班一等奖）(5分)
2.两学期课程助教（4分）
3.浙江大学外国语学院2024迎新晚会志愿者（1分）
4.学生工作：2023-2024学年外国语学院研博会主席团任职（考评优秀）（15分）
5.参与学院组织的讲座、重要论坛等活动：外交礼仪培训、成功面试、简历制作、“筑梦研途，语你同行”朋辈分享系列讲座【量性研究】、“筑梦研途，语你同行”朋辈分享系列讲座【质性研究】、1124高校行政就业分享会、高校教职就业分享会、“听君隽语，启航未来”之生涯纵横——校友回访·就业分享会、“格物致知”论坛开幕式、“格物致知”翻译分论坛（9分）
6.学术讲座10场 （10分）</t>
  </si>
  <si>
    <t>胡纤纤</t>
  </si>
  <si>
    <t>1. 2023.10 第十二届全国口译大赛(英语)全国决赛三等奖（6分）
2. 国内会议论文宣读：2024.05 2024年浙江大学外国语学院第十一届青年学术论坛宣读论文：International Strategies in Resolving the DPRK's Nuclear lssue（2分）</t>
  </si>
  <si>
    <t>1. 2023级研究生新生校歌合唱比赛（5分）
2. 志愿者：外国语学院新年晚会（2分）
3. 乘风计划•技能讲堂第四期新闻采编（1分）
4. 高校教职就业分享会（1分）
5. 学生干部：班委加分 （12分）
6. 外国语学院2024党史校史知识竞赛（1.5分）
7. 外交礼仪培训（1分）
8. “格物致知”论坛开幕式（0.5分）
9. “格物致知”跨文化分论坛（0.5分）
10. 学术讲座10场（10分）</t>
  </si>
  <si>
    <t>丁可欣</t>
  </si>
  <si>
    <t>1.其余论文：《法国高校与区域协同发展的路径与反思——以斯特拉斯堡大学与阿尔萨斯地区为例》、世界教育信息、其他、二作（导师一作）、2024-04-10 （4分）
2. 智库课题：省部级、2024-09-13 （8分）</t>
  </si>
  <si>
    <t>1. 学生工作：党支部纪检委员-优秀等级(12分);
2. 职发干事-优秀等级(9分)
3. 高校教师岗位求职经验分享会（1分）
4. 新生合唱比赛国组一等奖（5分）
5. 外国语学院新年晚会（2分）</t>
  </si>
  <si>
    <t>赵婧雯</t>
  </si>
  <si>
    <t>1.课题项目：霍夫曼斯塔尔作品中的视觉感知与身体表达，国家社会科学基金（青年）项目，主要参加人，2024-6-27（10分）
2.国内论文宣读：
（1）危机下的社会政策变革——以受疫情影响的德国就业政策为例，浙江大学外国语学院第14届“格物致知”博士生学术创新论坛，国内学术会议，2024-6-1；（二等奖）（2分）
（2）浙大外国语学院青年论坛论文宣读，欧盟东扩进程中的适应性制度改革——基于新自由制度主义的分析，国内学术会议，2分</t>
  </si>
  <si>
    <t>1.助教：中国传统文化与公共外交（秋、冬）、社会保障学（春、夏），助教一学年（4分）
2. 高校教职就业分享会（1分）
3. 2023级研究生新生校歌合唱比赛（5分）
4.2023杭州西湖赛艇挑战赛，第六名（9分）</t>
  </si>
  <si>
    <t>魏嘉</t>
  </si>
  <si>
    <t>1.国际会议论文宣读： A Critical Metaphor Analysis of Image Construction of China’s Civil Aviation in 
Mainstream Western Media，International Conference on Chinese News Discourse in the Digital Era，国际学术会议宣读论文，独立作者， 2024年6月14日（4分）</t>
  </si>
  <si>
    <t>1.学生工作：院研博会部长优秀（12分）
2.新生合唱比赛国组一等奖（5分）
3.秋冬长学期助教（2分）
5.学术讲座参加11次（10分）
6.格物致知论坛（1分）
7.高校教职就业分享会(1分)</t>
  </si>
  <si>
    <t>苏伊文</t>
  </si>
  <si>
    <t>1.国内学术会议宣读论文：《军事行动中的社交媒体武器化：特征与机制》，浙江大学外国语学院第十一届青年学术论坛（2分）</t>
  </si>
  <si>
    <t>1.讲座（10分）
2.助教：担任中国传统文化与公共外交、非传统安全与全球治理助教一学年（4分）
3.学生工作：担任国际组织与国际交流专业团支书，考核等级优秀（12分）
4.研究生新生合唱比赛（5分）</t>
  </si>
  <si>
    <t>施宇熹</t>
  </si>
  <si>
    <t>1.国内学术会议宣读论文：《Analysis on UNESCO's impact on Education for Sustainable Development inDeveloping Countries》，浙江大学外国语学院第十一届青年学术论坛（2分）</t>
  </si>
  <si>
    <t>1. 助教：2023-2024学年秋冬学期中国传统文化与公共外交助教（2分）
2. 学生工作:支委加分（12分）
3. 研究生新生校歌合唱比赛一等奖（5分）
4. 院级实践项目：中国国际发展知识中心社会实践基地研究生实践项目（2分）
5. 外国语学院2024党史校史知识竞赛（1.5分）</t>
  </si>
  <si>
    <t>刘倩妤</t>
  </si>
  <si>
    <t>1.学生工作：党支部宣传委员，考核优秀（12分）
2.助教（2分）
3.讲座（10分）
4.研究生新生校歌合唱比赛（5分）</t>
  </si>
  <si>
    <t>任泓博</t>
  </si>
  <si>
    <t>黄政琪</t>
  </si>
  <si>
    <t>谢玮涵</t>
  </si>
  <si>
    <t>俞典</t>
  </si>
  <si>
    <t>秦宇</t>
  </si>
  <si>
    <t>谭思懿</t>
  </si>
  <si>
    <t>高玉婷</t>
  </si>
  <si>
    <t>外国语学院研究生2023-2024学年综合素质评价业绩量化统计表</t>
  </si>
  <si>
    <t>2022级国际组织与国际交流班</t>
  </si>
  <si>
    <t>吴易唯</t>
  </si>
  <si>
    <t>/</t>
  </si>
  <si>
    <t>1.其余论文：《构建基于联合国价值观和行为框架的人才培养新模式》；第一作者；2023年11月（4分）
2.参与专著编写：《浙江省参与“一带一路”建设发展报告（2023-2024》1万字 ；2024年8月（5分）
3.省部级课题：国家高端智库重点研究课题；2023年9月；主参（8分）
4.省部级课题：2024民盟中央重点研究课题；2024年8月；主参（8分）
5.专业学术竞赛：第四届“全国高校联合国知识竞赛”一等奖；2023年12月（3分）</t>
  </si>
  <si>
    <r>
      <rPr>
        <sz val="10"/>
        <color rgb="FF000000"/>
        <rFont val="Microsoft YaHei"/>
        <charset val="134"/>
      </rPr>
      <t>1.浙江省职业规划大赛金奖（20分）
2.校内挂职锻炼（2分）</t>
    </r>
    <r>
      <rPr>
        <sz val="10"/>
        <color rgb="FFFF0000"/>
        <rFont val="Microsoft YaHei"/>
        <charset val="134"/>
      </rPr>
      <t xml:space="preserve"> </t>
    </r>
    <r>
      <rPr>
        <sz val="10"/>
        <color rgb="FF000000"/>
        <rFont val="Microsoft YaHei"/>
        <charset val="134"/>
      </rPr>
      <t xml:space="preserve">
3.社会实践（3分）
4.兼职辅导员（15分）
5.党支部书记（15分）
6.高校行政就业分享会（1分）</t>
    </r>
    <r>
      <rPr>
        <sz val="10"/>
        <rFont val="宋体"/>
        <charset val="134"/>
      </rPr>
      <t xml:space="preserve">
</t>
    </r>
    <r>
      <rPr>
        <sz val="10"/>
        <color rgb="FF000000"/>
        <rFont val="Microsoft YaHei"/>
        <charset val="134"/>
      </rPr>
      <t>7.亚运会志愿者（5分）</t>
    </r>
  </si>
  <si>
    <t>朱一凡</t>
  </si>
  <si>
    <t>1.国际会议论文宣读：2023年语言能力发展与评估国际研讨会宣读论文，The effcts of perceived instructional quality on primary school students' digital reading performance: A multilevel analysis of PIRLS 2021（4分）</t>
  </si>
  <si>
    <t>1. 浙江大学第十一届大学生职业规划大赛就业赛道银奖（8分）
2. 外国语学院微党课大赛第二名（4分）
3. 中国-上海合作组织国际司法交流合作培训基地实习实践，院级（2分）
4. 学生工作：学院兼职辅导员（15分）分
5.“讲好中国故事”宣讲团成员（6分）</t>
  </si>
  <si>
    <t>卓雨奇</t>
  </si>
  <si>
    <t>1.全国高校菁英人才大赛二等奖（8分） 2.第六届“求是杯”国际诗歌创作与翻译大赛省赛二等奖（6分）3.“联合国采购杯”研究生组一等奖（3分）省级及以下比赛上限8分</t>
  </si>
  <si>
    <t>1.助管：发展联络办助管1学年，4分</t>
  </si>
  <si>
    <t>陆安童</t>
  </si>
  <si>
    <t>1.Fengqiao International Conference on Modernization of Local Governance
（枫桥国际研讨会——地方治理现代化）（4分）</t>
  </si>
  <si>
    <t>1. 参加讲座 6次（6分）
2. 23-24年国组班心理委员（9分）
3. 23-24年院研博会宣传部部长（9分）
4. 2023.10.27高校教职就业分享会（1分）
5. 2023.11 第三届中国（义乌）一带一路城市国际论坛志愿活动（2分）
6. 2024.5.31 外交礼仪培训活动（1分）</t>
  </si>
  <si>
    <t>吴雨馨</t>
  </si>
  <si>
    <t>国内会议宣读论文：《中国参与气候治理的实践：历史、经验与挑战》，2024年浙江大学外国语学院第十一届青年学术论坛、第一作者，2024年5月17日，2分</t>
  </si>
  <si>
    <t>1、学术讲座5次（5分）
2、助教（4分）
3、外国语学院兼职辅导员（15分）
4、院级社会实践：参与中国-上海合作组织国际司法交流合作培训基地社会实践（2分）
5、志愿者：参与亚运会志愿服务（5分）</t>
  </si>
  <si>
    <t>杜娟</t>
  </si>
  <si>
    <t>1.专业学术相关竞赛：第五届全国高校国际组织菁英人才大赛二等奖（8分）
2.国际学术会议宣读论文 ：The XV International Science and Methodology Conference: THEORY AND PRACTICE OF LANGUAGE COMMUNICATIO（4分）
3.国内学术会议宣读论文：传承与创新——第三届外国语言文学 研究生学术创新论坛（2分），全球可再生能源治理领域德国国际议程设置行为方式的历时考察</t>
  </si>
  <si>
    <t>无</t>
  </si>
  <si>
    <t>陈丽婷</t>
  </si>
  <si>
    <r>
      <rPr>
        <sz val="10"/>
        <color rgb="FF000000"/>
        <rFont val="Microsoft YaHei"/>
        <charset val="134"/>
      </rPr>
      <t>1.参与教材编写（《文化旅游英语教程》）（2分）</t>
    </r>
    <r>
      <rPr>
        <sz val="10"/>
        <rFont val="宋体"/>
        <charset val="134"/>
      </rPr>
      <t xml:space="preserve">
</t>
    </r>
    <r>
      <rPr>
        <sz val="10"/>
        <color rgb="FF000000"/>
        <rFont val="Microsoft YaHei"/>
        <charset val="134"/>
      </rPr>
      <t>2.国际学术会议宣读论文（澳门联合国大学人工智能大会、第一作者、2024.4.25)（2分）</t>
    </r>
    <r>
      <rPr>
        <sz val="10"/>
        <rFont val="宋体"/>
        <charset val="134"/>
      </rPr>
      <t xml:space="preserve">
</t>
    </r>
  </si>
  <si>
    <t>1.社会实践“凌云”计划赴中国-上海合作组织国际司法交流合作培训基地社会实践（2分）
2.社会实践：浙江大学“人类命运共同体”教育实践计划-研究生赴巴西短访交流项目（3分）</t>
  </si>
  <si>
    <t>张庭源</t>
  </si>
  <si>
    <t>1，咨询报告：《2024超级大选年形势、影响及应对》-国家发展改革委采纳-合作撰写（共4人）-2024年6月3日（16/4=4分）
2，国内学术会议宣读论文：《美国国际经济研究领域对华研究前沿》-浙江（浙江大学）国际发展与治理研究中心首届中美关系动态和走向研讨会-第一作者-2023年11月13日（2分）</t>
  </si>
  <si>
    <t>陈欣宜</t>
  </si>
  <si>
    <t>1.“凌云”计划中国-上海合作组织国际司法交流合作培训基地研究生暑期实践项目, 2分</t>
  </si>
  <si>
    <t>张晨旭</t>
  </si>
  <si>
    <t>王雨婷</t>
  </si>
  <si>
    <t>吴仪铠</t>
  </si>
  <si>
    <t>颜榕</t>
  </si>
  <si>
    <t>杨启帆</t>
  </si>
  <si>
    <t>何书馨</t>
  </si>
  <si>
    <t>陆会佳</t>
  </si>
  <si>
    <t>陈卓媛</t>
  </si>
  <si>
    <t>赵泽凯</t>
  </si>
  <si>
    <t>严佳仪</t>
  </si>
  <si>
    <t>王之圣</t>
  </si>
  <si>
    <t>都心仪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</si>
</sst>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6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Microsoft YaHei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/>
    </xf>
    <xf numFmtId="49" fontId="6" fillId="0" borderId="4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K35"/>
  <sheetViews>
    <sheetView tabSelected="1" zoomScale="55" zoomScaleNormal="55" workbookViewId="0">
      <selection activeCell="E5" sqref="A1:N22"/>
    </sheetView>
  </sheetViews>
  <sheetFormatPr defaultColWidth="10.8333333333333" defaultRowHeight="14" customHeight="1"/>
  <cols>
    <col min="1" max="1" width="8.33333333333333" style="1" customWidth="1"/>
    <col min="2" max="2" width="12.3333333333333" style="1" customWidth="1"/>
    <col min="3" max="3" width="9.5" style="1" customWidth="1"/>
    <col min="4" max="4" width="23.5" style="1" customWidth="1"/>
    <col min="5" max="5" width="30.6666666666667" style="1" customWidth="1"/>
    <col min="6" max="6" width="50.6666666666667" style="6" customWidth="1"/>
    <col min="7" max="7" width="15" style="1" customWidth="1"/>
    <col min="8" max="8" width="20.6666666666667" style="5" customWidth="1"/>
    <col min="9" max="9" width="14.6666666666667" style="1" customWidth="1"/>
    <col min="10" max="10" width="50.6666666666667" style="7" customWidth="1"/>
    <col min="11" max="11" width="8.33333333333333" style="1" customWidth="1"/>
    <col min="12" max="12" width="14.6666666666667" style="1" customWidth="1"/>
    <col min="13" max="13" width="14.6666666666667" style="5" customWidth="1"/>
    <col min="14" max="14" width="16.6666666666667" style="5" customWidth="1"/>
  </cols>
  <sheetData>
    <row r="1" s="1" customFormat="1" ht="28.5" customHeight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1" customFormat="1" ht="22.5" customHeight="1" spans="1:14">
      <c r="A2" s="11"/>
      <c r="B2" s="11"/>
      <c r="C2" s="11"/>
      <c r="D2" s="11" t="s">
        <v>1</v>
      </c>
      <c r="E2" s="11" t="s">
        <v>2</v>
      </c>
      <c r="F2" s="11"/>
      <c r="G2" s="11"/>
      <c r="H2" s="11"/>
      <c r="I2" s="11"/>
      <c r="J2" s="11" t="s">
        <v>3</v>
      </c>
      <c r="K2" s="11"/>
      <c r="L2" s="11"/>
      <c r="M2" s="21" t="s">
        <v>4</v>
      </c>
      <c r="N2" s="11" t="s">
        <v>5</v>
      </c>
    </row>
    <row r="3" s="1" customFormat="1" ht="72" customHeight="1" spans="1:14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22" t="s">
        <v>15</v>
      </c>
      <c r="K3" s="11" t="s">
        <v>4</v>
      </c>
      <c r="L3" s="11" t="s">
        <v>16</v>
      </c>
      <c r="M3" s="21" t="s">
        <v>17</v>
      </c>
      <c r="N3" s="11" t="s">
        <v>18</v>
      </c>
    </row>
    <row r="4" ht="154.5" customHeight="1" spans="1:37">
      <c r="A4" s="12">
        <v>1</v>
      </c>
      <c r="B4" s="19">
        <v>22346052</v>
      </c>
      <c r="C4" s="19" t="s">
        <v>19</v>
      </c>
      <c r="D4" s="19" t="s">
        <v>20</v>
      </c>
      <c r="E4" s="19">
        <v>93.33</v>
      </c>
      <c r="F4" s="20" t="s">
        <v>21</v>
      </c>
      <c r="G4" s="19">
        <v>37</v>
      </c>
      <c r="H4" s="19">
        <f t="shared" ref="H4:H22" si="0">SUM(E4,G4)</f>
        <v>130.33</v>
      </c>
      <c r="I4" s="23">
        <f>RANK(H4,$H$4:$H$24)</f>
        <v>1</v>
      </c>
      <c r="J4" s="20" t="s">
        <v>22</v>
      </c>
      <c r="K4" s="19">
        <v>44.5</v>
      </c>
      <c r="L4" s="23">
        <f>RANK(K4,$K$4:$K$24)</f>
        <v>3</v>
      </c>
      <c r="M4" s="19">
        <f t="shared" ref="M4:M22" si="1">H4*0.7+K4*0.3</f>
        <v>104.581</v>
      </c>
      <c r="N4" s="23">
        <f>RANK(M4,$M$4:$M$24)</f>
        <v>1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="17" customFormat="1" ht="303" customHeight="1" spans="1:37">
      <c r="A5" s="12">
        <v>2</v>
      </c>
      <c r="B5" s="12">
        <v>22346053</v>
      </c>
      <c r="C5" s="12" t="s">
        <v>23</v>
      </c>
      <c r="D5" s="12" t="s">
        <v>20</v>
      </c>
      <c r="E5" s="12">
        <v>92.78</v>
      </c>
      <c r="F5" s="13" t="s">
        <v>24</v>
      </c>
      <c r="G5" s="12">
        <v>18</v>
      </c>
      <c r="H5" s="19">
        <f t="shared" si="0"/>
        <v>110.78</v>
      </c>
      <c r="I5" s="23">
        <f>RANK(H5,$H$4:$H$24)</f>
        <v>2</v>
      </c>
      <c r="J5" s="24" t="s">
        <v>25</v>
      </c>
      <c r="K5" s="12">
        <v>49</v>
      </c>
      <c r="L5" s="23">
        <f>RANK(K5,$K$4:$K$24)</f>
        <v>1</v>
      </c>
      <c r="M5" s="19">
        <f t="shared" si="1"/>
        <v>92.246</v>
      </c>
      <c r="N5" s="23">
        <f>RANK(M5,$M$4:$M$24)</f>
        <v>2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="15" customFormat="1" ht="204" customHeight="1" spans="1:14">
      <c r="A6" s="12">
        <v>3</v>
      </c>
      <c r="B6" s="12">
        <v>22346062</v>
      </c>
      <c r="C6" s="12" t="s">
        <v>26</v>
      </c>
      <c r="D6" s="12" t="s">
        <v>20</v>
      </c>
      <c r="E6" s="12">
        <v>91.44</v>
      </c>
      <c r="F6" s="13" t="s">
        <v>27</v>
      </c>
      <c r="G6" s="12">
        <v>16</v>
      </c>
      <c r="H6" s="19">
        <f t="shared" si="0"/>
        <v>107.44</v>
      </c>
      <c r="I6" s="23">
        <f>RANK(H6,$H$4:$H$24)</f>
        <v>4</v>
      </c>
      <c r="J6" s="24" t="s">
        <v>28</v>
      </c>
      <c r="K6" s="12">
        <v>46.5</v>
      </c>
      <c r="L6" s="23">
        <f>RANK(K6,$K$4:$K$24)</f>
        <v>2</v>
      </c>
      <c r="M6" s="19">
        <f t="shared" si="1"/>
        <v>89.158</v>
      </c>
      <c r="N6" s="23">
        <f>RANK(M6,$M$4:$M$24)</f>
        <v>3</v>
      </c>
    </row>
    <row r="7" s="15" customFormat="1" ht="204" customHeight="1" spans="1:37">
      <c r="A7" s="12">
        <v>4</v>
      </c>
      <c r="B7" s="12">
        <v>22346069</v>
      </c>
      <c r="C7" s="12" t="s">
        <v>29</v>
      </c>
      <c r="D7" s="12" t="s">
        <v>20</v>
      </c>
      <c r="E7" s="12">
        <v>93.56</v>
      </c>
      <c r="F7" s="13" t="s">
        <v>30</v>
      </c>
      <c r="G7" s="12">
        <v>14</v>
      </c>
      <c r="H7" s="19">
        <f t="shared" si="0"/>
        <v>107.56</v>
      </c>
      <c r="I7" s="23">
        <f>RANK(H7,$H$4:$H$24)</f>
        <v>3</v>
      </c>
      <c r="J7" s="24" t="s">
        <v>31</v>
      </c>
      <c r="K7" s="12">
        <v>35</v>
      </c>
      <c r="L7" s="23">
        <f>RANK(K7,$K$4:$K$24)</f>
        <v>5</v>
      </c>
      <c r="M7" s="19">
        <f t="shared" si="1"/>
        <v>85.792</v>
      </c>
      <c r="N7" s="23">
        <f>RANK(M7,$M$4:$M$24)</f>
        <v>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ht="154.5" customHeight="1" spans="1:37">
      <c r="A8" s="12">
        <v>5</v>
      </c>
      <c r="B8" s="12">
        <v>22346056</v>
      </c>
      <c r="C8" s="12" t="s">
        <v>32</v>
      </c>
      <c r="D8" s="12" t="s">
        <v>20</v>
      </c>
      <c r="E8" s="12">
        <v>94.78</v>
      </c>
      <c r="F8" s="13" t="s">
        <v>33</v>
      </c>
      <c r="G8" s="12">
        <v>8</v>
      </c>
      <c r="H8" s="19">
        <f t="shared" si="0"/>
        <v>102.78</v>
      </c>
      <c r="I8" s="23">
        <f>RANK(H8,$H$4:$H$24)</f>
        <v>7</v>
      </c>
      <c r="J8" s="24" t="s">
        <v>34</v>
      </c>
      <c r="K8" s="12">
        <v>44</v>
      </c>
      <c r="L8" s="23">
        <f>RANK(K8,$K$4:$K$24)</f>
        <v>4</v>
      </c>
      <c r="M8" s="19">
        <f t="shared" si="1"/>
        <v>85.146</v>
      </c>
      <c r="N8" s="23">
        <f>RANK(M8,$M$4:$M$24)</f>
        <v>5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="15" customFormat="1" ht="187.5" customHeight="1" spans="1:37">
      <c r="A9" s="12">
        <v>6</v>
      </c>
      <c r="B9" s="12">
        <v>22346064</v>
      </c>
      <c r="C9" s="12" t="s">
        <v>35</v>
      </c>
      <c r="D9" s="12" t="s">
        <v>20</v>
      </c>
      <c r="E9" s="12">
        <v>94.11</v>
      </c>
      <c r="F9" s="13" t="s">
        <v>36</v>
      </c>
      <c r="G9" s="12">
        <v>8</v>
      </c>
      <c r="H9" s="19">
        <f t="shared" si="0"/>
        <v>102.11</v>
      </c>
      <c r="I9" s="23">
        <f>RANK(H9,$H$4:$H$24)</f>
        <v>8</v>
      </c>
      <c r="J9" s="24" t="s">
        <v>37</v>
      </c>
      <c r="K9" s="12">
        <v>34.5</v>
      </c>
      <c r="L9" s="23">
        <f>RANK(K9,$K$4:$K$24)</f>
        <v>6</v>
      </c>
      <c r="M9" s="19">
        <f t="shared" si="1"/>
        <v>81.827</v>
      </c>
      <c r="N9" s="23">
        <f>RANK(M9,$M$4:$M$24)</f>
        <v>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ht="171" customHeight="1" spans="1:16">
      <c r="A10" s="12">
        <v>7</v>
      </c>
      <c r="B10" s="12">
        <v>22346057</v>
      </c>
      <c r="C10" s="12" t="s">
        <v>38</v>
      </c>
      <c r="D10" s="12" t="s">
        <v>20</v>
      </c>
      <c r="E10" s="12">
        <v>92.222</v>
      </c>
      <c r="F10" s="13" t="s">
        <v>39</v>
      </c>
      <c r="G10" s="12">
        <v>12</v>
      </c>
      <c r="H10" s="19">
        <f t="shared" si="0"/>
        <v>104.222</v>
      </c>
      <c r="I10" s="23">
        <f>RANK(H10,$H$4:$H$24)</f>
        <v>6</v>
      </c>
      <c r="J10" s="24" t="s">
        <v>40</v>
      </c>
      <c r="K10" s="12">
        <v>29</v>
      </c>
      <c r="L10" s="19">
        <f>RANK(K10,$K$4:$K$24)</f>
        <v>9</v>
      </c>
      <c r="M10" s="19">
        <f t="shared" si="1"/>
        <v>81.6554</v>
      </c>
      <c r="N10" s="23">
        <f>RANK(M10,$M$4:$M$24)</f>
        <v>7</v>
      </c>
      <c r="O10" s="15"/>
      <c r="P10" s="15"/>
    </row>
    <row r="11" ht="88.5" customHeight="1" spans="1:14">
      <c r="A11" s="12">
        <v>8</v>
      </c>
      <c r="B11" s="12">
        <v>22346054</v>
      </c>
      <c r="C11" s="12" t="s">
        <v>41</v>
      </c>
      <c r="D11" s="12" t="s">
        <v>20</v>
      </c>
      <c r="E11" s="12">
        <v>92.44</v>
      </c>
      <c r="F11" s="13" t="s">
        <v>42</v>
      </c>
      <c r="G11" s="12">
        <v>14</v>
      </c>
      <c r="H11" s="19">
        <f t="shared" si="0"/>
        <v>106.44</v>
      </c>
      <c r="I11" s="23">
        <f>RANK(H11,$H$4:$H$24)</f>
        <v>5</v>
      </c>
      <c r="J11" s="24" t="s">
        <v>43</v>
      </c>
      <c r="K11" s="12">
        <v>19</v>
      </c>
      <c r="L11" s="19">
        <f>RANK(K11,$K$4:$K$24)</f>
        <v>12</v>
      </c>
      <c r="M11" s="19">
        <f t="shared" si="1"/>
        <v>80.208</v>
      </c>
      <c r="N11" s="23">
        <f>RANK(M11,$M$4:$M$24)</f>
        <v>8</v>
      </c>
    </row>
    <row r="12" ht="105" customHeight="1" spans="1:15">
      <c r="A12" s="12">
        <v>9</v>
      </c>
      <c r="B12" s="12">
        <v>22346070</v>
      </c>
      <c r="C12" s="12" t="s">
        <v>44</v>
      </c>
      <c r="D12" s="12" t="s">
        <v>20</v>
      </c>
      <c r="E12" s="12">
        <v>91.67</v>
      </c>
      <c r="F12" s="13" t="s">
        <v>45</v>
      </c>
      <c r="G12" s="12">
        <v>4</v>
      </c>
      <c r="H12" s="19">
        <f t="shared" si="0"/>
        <v>95.67</v>
      </c>
      <c r="I12" s="19">
        <f>RANK(H12,$H$4:$H$24)</f>
        <v>9</v>
      </c>
      <c r="J12" s="24" t="s">
        <v>46</v>
      </c>
      <c r="K12" s="12">
        <v>31</v>
      </c>
      <c r="L12" s="23">
        <f>RANK(K12,$K$4:$K$24)</f>
        <v>7</v>
      </c>
      <c r="M12" s="19">
        <f t="shared" si="1"/>
        <v>76.269</v>
      </c>
      <c r="N12" s="19">
        <f>RANK(M12,$M$4:$M$24)</f>
        <v>9</v>
      </c>
      <c r="O12" s="25"/>
    </row>
    <row r="13" ht="105" customHeight="1" spans="1:14">
      <c r="A13" s="12">
        <v>10</v>
      </c>
      <c r="B13" s="12">
        <v>22346060</v>
      </c>
      <c r="C13" s="12" t="s">
        <v>47</v>
      </c>
      <c r="D13" s="12" t="s">
        <v>20</v>
      </c>
      <c r="E13" s="12">
        <v>91.33</v>
      </c>
      <c r="F13" s="13" t="s">
        <v>48</v>
      </c>
      <c r="G13" s="12">
        <v>2</v>
      </c>
      <c r="H13" s="19">
        <f t="shared" si="0"/>
        <v>93.33</v>
      </c>
      <c r="I13" s="19">
        <f>RANK(H13,$H$4:$H$24)</f>
        <v>11</v>
      </c>
      <c r="J13" s="24" t="s">
        <v>49</v>
      </c>
      <c r="K13" s="12">
        <v>31</v>
      </c>
      <c r="L13" s="23">
        <f>RANK(K13,$K$4:$K$24)</f>
        <v>7</v>
      </c>
      <c r="M13" s="19">
        <f t="shared" si="1"/>
        <v>74.631</v>
      </c>
      <c r="N13" s="19">
        <f>RANK(M13,$M$4:$M$24)</f>
        <v>10</v>
      </c>
    </row>
    <row r="14" ht="105" customHeight="1" spans="1:14">
      <c r="A14" s="12">
        <v>11</v>
      </c>
      <c r="B14" s="12">
        <v>22346055</v>
      </c>
      <c r="C14" s="12" t="s">
        <v>50</v>
      </c>
      <c r="D14" s="12" t="s">
        <v>20</v>
      </c>
      <c r="E14" s="12">
        <f>(92+90+90*2+88*2+95*2+94*2+86+93*2+85*2+86*2+85*2+91*2+96*2)/23</f>
        <v>90.1739130434783</v>
      </c>
      <c r="F14" s="13" t="s">
        <v>51</v>
      </c>
      <c r="G14" s="12">
        <v>2</v>
      </c>
      <c r="H14" s="19">
        <f t="shared" si="0"/>
        <v>92.1739130434783</v>
      </c>
      <c r="I14" s="19">
        <f>RANK(H14,$H$4:$H$24)</f>
        <v>14</v>
      </c>
      <c r="J14" s="24" t="s">
        <v>52</v>
      </c>
      <c r="K14" s="12">
        <v>22.5</v>
      </c>
      <c r="L14" s="19">
        <f>RANK(K14,$K$4:$K$24)</f>
        <v>11</v>
      </c>
      <c r="M14" s="19">
        <f t="shared" si="1"/>
        <v>71.2717391304348</v>
      </c>
      <c r="N14" s="19">
        <f>RANK(M14,$M$4:$M$24)</f>
        <v>11</v>
      </c>
    </row>
    <row r="15" s="15" customFormat="1" ht="72" customHeight="1" spans="1:14">
      <c r="A15" s="12">
        <v>12</v>
      </c>
      <c r="B15" s="12">
        <v>22346065</v>
      </c>
      <c r="C15" s="12" t="s">
        <v>53</v>
      </c>
      <c r="D15" s="12" t="s">
        <v>20</v>
      </c>
      <c r="E15" s="12">
        <v>89.25</v>
      </c>
      <c r="F15" s="13"/>
      <c r="G15" s="12">
        <v>0</v>
      </c>
      <c r="H15" s="19">
        <f t="shared" si="0"/>
        <v>89.25</v>
      </c>
      <c r="I15" s="19">
        <f>RANK(H15,$H$4:$H$24)</f>
        <v>19</v>
      </c>
      <c r="J15" s="26" t="s">
        <v>54</v>
      </c>
      <c r="K15" s="12">
        <v>29</v>
      </c>
      <c r="L15" s="19">
        <f>RANK(K15,$K$4:$K$24)</f>
        <v>9</v>
      </c>
      <c r="M15" s="19">
        <f t="shared" si="1"/>
        <v>71.175</v>
      </c>
      <c r="N15" s="19">
        <f>RANK(M15,$M$4:$M$24)</f>
        <v>12</v>
      </c>
    </row>
    <row r="16" ht="22.5" customHeight="1" spans="1:14">
      <c r="A16" s="12">
        <v>13</v>
      </c>
      <c r="B16" s="12">
        <v>22346063</v>
      </c>
      <c r="C16" s="12" t="s">
        <v>55</v>
      </c>
      <c r="D16" s="12" t="s">
        <v>20</v>
      </c>
      <c r="E16" s="12">
        <v>93.56</v>
      </c>
      <c r="F16" s="13"/>
      <c r="G16" s="12">
        <v>0</v>
      </c>
      <c r="H16" s="19">
        <f t="shared" si="0"/>
        <v>93.56</v>
      </c>
      <c r="I16" s="19">
        <f>RANK(H16,$H$4:$H$24)</f>
        <v>10</v>
      </c>
      <c r="J16" s="13"/>
      <c r="K16" s="12">
        <v>0</v>
      </c>
      <c r="L16" s="19">
        <f>RANK(K16,$K$4:$K$24)</f>
        <v>13</v>
      </c>
      <c r="M16" s="19">
        <f t="shared" si="1"/>
        <v>65.492</v>
      </c>
      <c r="N16" s="19">
        <f>RANK(M16,$M$4:$M$24)</f>
        <v>13</v>
      </c>
    </row>
    <row r="17" ht="22.5" customHeight="1" spans="1:14">
      <c r="A17" s="12">
        <v>14</v>
      </c>
      <c r="B17" s="12">
        <v>22346068</v>
      </c>
      <c r="C17" s="12" t="s">
        <v>56</v>
      </c>
      <c r="D17" s="12" t="s">
        <v>20</v>
      </c>
      <c r="E17" s="12">
        <v>93.11</v>
      </c>
      <c r="F17" s="13"/>
      <c r="G17" s="12">
        <v>0</v>
      </c>
      <c r="H17" s="19">
        <f t="shared" si="0"/>
        <v>93.11</v>
      </c>
      <c r="I17" s="19">
        <f>RANK(H17,$H$4:$H$24)</f>
        <v>12</v>
      </c>
      <c r="J17" s="13"/>
      <c r="K17" s="12">
        <v>0</v>
      </c>
      <c r="L17" s="19">
        <f>RANK(K17,$K$4:$K$24)</f>
        <v>13</v>
      </c>
      <c r="M17" s="19">
        <f t="shared" si="1"/>
        <v>65.177</v>
      </c>
      <c r="N17" s="19">
        <f>RANK(M17,$M$4:$M$24)</f>
        <v>14</v>
      </c>
    </row>
    <row r="18" ht="22.5" customHeight="1" spans="1:14">
      <c r="A18" s="12">
        <v>15</v>
      </c>
      <c r="B18" s="12">
        <v>22346058</v>
      </c>
      <c r="C18" s="12" t="s">
        <v>57</v>
      </c>
      <c r="D18" s="12" t="s">
        <v>20</v>
      </c>
      <c r="E18" s="12">
        <v>92.7</v>
      </c>
      <c r="F18" s="13"/>
      <c r="G18" s="12">
        <v>0</v>
      </c>
      <c r="H18" s="19">
        <f t="shared" si="0"/>
        <v>92.7</v>
      </c>
      <c r="I18" s="19">
        <f>RANK(H18,$H$4:$H$24)</f>
        <v>13</v>
      </c>
      <c r="J18" s="13"/>
      <c r="K18" s="12">
        <v>0</v>
      </c>
      <c r="L18" s="19">
        <f>RANK(K18,$K$4:$K$24)</f>
        <v>13</v>
      </c>
      <c r="M18" s="19">
        <f t="shared" si="1"/>
        <v>64.89</v>
      </c>
      <c r="N18" s="19">
        <f>RANK(M18,$M$4:$M$24)</f>
        <v>15</v>
      </c>
    </row>
    <row r="19" ht="22.5" customHeight="1" spans="1:14">
      <c r="A19" s="12">
        <v>16</v>
      </c>
      <c r="B19" s="12">
        <v>22346059</v>
      </c>
      <c r="C19" s="12" t="s">
        <v>58</v>
      </c>
      <c r="D19" s="12" t="s">
        <v>20</v>
      </c>
      <c r="E19" s="12">
        <v>92.1</v>
      </c>
      <c r="F19" s="13"/>
      <c r="G19" s="12">
        <v>0</v>
      </c>
      <c r="H19" s="19">
        <f t="shared" si="0"/>
        <v>92.1</v>
      </c>
      <c r="I19" s="19">
        <f>RANK(H19,$H$4:$H$24)</f>
        <v>15</v>
      </c>
      <c r="J19" s="13"/>
      <c r="K19" s="12">
        <v>0</v>
      </c>
      <c r="L19" s="19">
        <f>RANK(K19,$K$4:$K$24)</f>
        <v>13</v>
      </c>
      <c r="M19" s="19">
        <f t="shared" si="1"/>
        <v>64.47</v>
      </c>
      <c r="N19" s="19">
        <f>RANK(M19,$M$4:$M$24)</f>
        <v>16</v>
      </c>
    </row>
    <row r="20" ht="22.5" customHeight="1" spans="1:14">
      <c r="A20" s="12">
        <v>17</v>
      </c>
      <c r="B20" s="12">
        <v>22346071</v>
      </c>
      <c r="C20" s="12" t="s">
        <v>59</v>
      </c>
      <c r="D20" s="12" t="s">
        <v>20</v>
      </c>
      <c r="E20" s="12">
        <v>90.6</v>
      </c>
      <c r="F20" s="13"/>
      <c r="G20" s="12">
        <v>0</v>
      </c>
      <c r="H20" s="19">
        <f t="shared" si="0"/>
        <v>90.6</v>
      </c>
      <c r="I20" s="19">
        <f>RANK(H20,$H$4:$H$24)</f>
        <v>16</v>
      </c>
      <c r="J20" s="13"/>
      <c r="K20" s="12">
        <v>0</v>
      </c>
      <c r="L20" s="19">
        <f>RANK(K20,$K$4:$K$24)</f>
        <v>13</v>
      </c>
      <c r="M20" s="19">
        <f t="shared" si="1"/>
        <v>63.42</v>
      </c>
      <c r="N20" s="19">
        <f>RANK(M20,$M$4:$M$24)</f>
        <v>17</v>
      </c>
    </row>
    <row r="21" ht="22.5" customHeight="1" spans="1:14">
      <c r="A21" s="12">
        <v>18</v>
      </c>
      <c r="B21" s="12">
        <v>22346066</v>
      </c>
      <c r="C21" s="12" t="s">
        <v>60</v>
      </c>
      <c r="D21" s="12" t="s">
        <v>20</v>
      </c>
      <c r="E21" s="12">
        <v>90.22</v>
      </c>
      <c r="F21" s="13"/>
      <c r="G21" s="12">
        <v>0</v>
      </c>
      <c r="H21" s="19">
        <f t="shared" si="0"/>
        <v>90.22</v>
      </c>
      <c r="I21" s="19">
        <f>RANK(H21,$H$4:$H$24)</f>
        <v>17</v>
      </c>
      <c r="J21" s="13"/>
      <c r="K21" s="12">
        <v>0</v>
      </c>
      <c r="L21" s="19">
        <f>RANK(K21,$K$4:$K$24)</f>
        <v>13</v>
      </c>
      <c r="M21" s="19">
        <f t="shared" si="1"/>
        <v>63.154</v>
      </c>
      <c r="N21" s="19">
        <f>RANK(M21,$M$4:$M$24)</f>
        <v>18</v>
      </c>
    </row>
    <row r="22" ht="22.5" customHeight="1" spans="1:14">
      <c r="A22" s="12">
        <v>19</v>
      </c>
      <c r="B22" s="12">
        <v>22346067</v>
      </c>
      <c r="C22" s="12" t="s">
        <v>61</v>
      </c>
      <c r="D22" s="12" t="s">
        <v>20</v>
      </c>
      <c r="E22" s="12">
        <v>90</v>
      </c>
      <c r="F22" s="13"/>
      <c r="G22" s="12">
        <v>0</v>
      </c>
      <c r="H22" s="19">
        <f t="shared" si="0"/>
        <v>90</v>
      </c>
      <c r="I22" s="19">
        <f>RANK(H22,$H$4:$H$24)</f>
        <v>18</v>
      </c>
      <c r="J22" s="13"/>
      <c r="K22" s="12">
        <v>0</v>
      </c>
      <c r="L22" s="19">
        <f>RANK(K22,$K$4:$K$24)</f>
        <v>13</v>
      </c>
      <c r="M22" s="19">
        <f t="shared" si="1"/>
        <v>63</v>
      </c>
      <c r="N22" s="19">
        <f>RANK(M22,$M$4:$M$24)</f>
        <v>19</v>
      </c>
    </row>
    <row r="23" customHeight="1" spans="9:9">
      <c r="I23" s="15"/>
    </row>
    <row r="24" customHeight="1" spans="9:9">
      <c r="I24" s="15"/>
    </row>
    <row r="25" customHeight="1" spans="9:9">
      <c r="I25" s="15"/>
    </row>
    <row r="26" customHeight="1" spans="9:9">
      <c r="I26" s="15"/>
    </row>
    <row r="27" customHeight="1" spans="9:9">
      <c r="I27" s="15"/>
    </row>
    <row r="28" customHeight="1" spans="9:9">
      <c r="I28" s="15"/>
    </row>
    <row r="29" customHeight="1" spans="9:9">
      <c r="I29" s="15"/>
    </row>
    <row r="30" customHeight="1" spans="9:9">
      <c r="I30" s="15"/>
    </row>
    <row r="31" customHeight="1" spans="9:9">
      <c r="I31" s="15"/>
    </row>
    <row r="32" customHeight="1" spans="9:9">
      <c r="I32" s="15"/>
    </row>
    <row r="33" customHeight="1" spans="9:9">
      <c r="I33" s="15"/>
    </row>
    <row r="34" customHeight="1" spans="9:9">
      <c r="I34" s="15"/>
    </row>
    <row r="35" customHeight="1" spans="9:9">
      <c r="I35" s="15"/>
    </row>
  </sheetData>
  <autoFilter ref="A3:AK22">
    <sortState ref="A3:AK22">
      <sortCondition ref="N3"/>
    </sortState>
    <extLst/>
  </autoFilter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K27"/>
  <sheetViews>
    <sheetView zoomScale="40" zoomScaleNormal="40" workbookViewId="0">
      <selection activeCell="F5" sqref="A1:N26"/>
    </sheetView>
  </sheetViews>
  <sheetFormatPr defaultColWidth="9" defaultRowHeight="14" customHeight="1"/>
  <cols>
    <col min="1" max="1" width="8.33333333333333" style="1" customWidth="1"/>
    <col min="2" max="2" width="12.3333333333333" style="5" customWidth="1"/>
    <col min="3" max="3" width="9.5" style="1" customWidth="1"/>
    <col min="4" max="4" width="23.5" style="5" customWidth="1"/>
    <col min="5" max="5" width="30.6666666666667" style="5" customWidth="1"/>
    <col min="6" max="6" width="50.6666666666667" style="6" customWidth="1"/>
    <col min="7" max="7" width="15" style="5" customWidth="1"/>
    <col min="8" max="8" width="20.6666666666667" style="5" customWidth="1"/>
    <col min="9" max="9" width="14.6666666666667" style="5" customWidth="1"/>
    <col min="10" max="10" width="50.6666666666667" style="7" customWidth="1"/>
    <col min="11" max="11" width="8.33333333333333" style="1" customWidth="1"/>
    <col min="12" max="13" width="14.6666666666667" style="5" customWidth="1"/>
    <col min="14" max="14" width="16.6666666666667" style="5" customWidth="1"/>
  </cols>
  <sheetData>
    <row r="1" s="1" customFormat="1" ht="28.5" customHeight="1" spans="1:14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22.5" customHeight="1" spans="1:14">
      <c r="A2" s="9"/>
      <c r="B2" s="9"/>
      <c r="C2" s="9"/>
      <c r="D2" s="9"/>
      <c r="E2" s="9"/>
      <c r="F2" s="10" t="s">
        <v>63</v>
      </c>
      <c r="G2" s="9"/>
      <c r="H2" s="9"/>
      <c r="I2" s="9"/>
      <c r="J2" s="10"/>
      <c r="K2" s="9"/>
      <c r="L2" s="9"/>
      <c r="M2" s="9"/>
      <c r="N2" s="9"/>
    </row>
    <row r="3" s="2" customFormat="1" ht="22.5" customHeight="1" spans="1:37">
      <c r="A3" s="11"/>
      <c r="B3" s="11"/>
      <c r="C3" s="11"/>
      <c r="D3" s="11" t="s">
        <v>1</v>
      </c>
      <c r="E3" s="11" t="s">
        <v>2</v>
      </c>
      <c r="F3" s="11"/>
      <c r="G3" s="11"/>
      <c r="H3" s="11"/>
      <c r="I3" s="11"/>
      <c r="J3" s="11" t="s">
        <v>3</v>
      </c>
      <c r="K3" s="11"/>
      <c r="L3" s="11"/>
      <c r="M3" s="11" t="s">
        <v>4</v>
      </c>
      <c r="N3" s="11" t="s">
        <v>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="2" customFormat="1" ht="72" customHeight="1" spans="1:37">
      <c r="A4" s="11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4</v>
      </c>
      <c r="L4" s="11" t="s">
        <v>16</v>
      </c>
      <c r="M4" s="11" t="s">
        <v>17</v>
      </c>
      <c r="N4" s="11" t="s">
        <v>18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="2" customFormat="1" ht="138" customHeight="1" spans="1:37">
      <c r="A5" s="12">
        <v>1</v>
      </c>
      <c r="B5" s="12">
        <v>22246052</v>
      </c>
      <c r="C5" s="12" t="s">
        <v>64</v>
      </c>
      <c r="D5" s="12" t="s">
        <v>20</v>
      </c>
      <c r="E5" s="12" t="s">
        <v>65</v>
      </c>
      <c r="F5" s="13" t="s">
        <v>66</v>
      </c>
      <c r="G5" s="12">
        <v>28</v>
      </c>
      <c r="H5" s="12">
        <v>28</v>
      </c>
      <c r="I5" s="14">
        <f>RANK(H5,$H$5:$H$24)</f>
        <v>1</v>
      </c>
      <c r="J5" s="13" t="s">
        <v>67</v>
      </c>
      <c r="K5" s="12">
        <v>61</v>
      </c>
      <c r="L5" s="14">
        <f>RANK(K5,$K$5:$K$24)</f>
        <v>1</v>
      </c>
      <c r="M5" s="12">
        <f t="shared" ref="M5:M15" si="0">SUM(H5*0.7,K5*0.3)</f>
        <v>37.9</v>
      </c>
      <c r="N5" s="14">
        <f>RANK(M5,$M$5:$M$24)</f>
        <v>1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="3" customFormat="1" ht="88.5" customHeight="1" spans="1:37">
      <c r="A6" s="12">
        <v>2</v>
      </c>
      <c r="B6" s="12">
        <v>22246057</v>
      </c>
      <c r="C6" s="12" t="s">
        <v>68</v>
      </c>
      <c r="D6" s="12" t="s">
        <v>20</v>
      </c>
      <c r="E6" s="12" t="s">
        <v>65</v>
      </c>
      <c r="F6" s="13" t="s">
        <v>69</v>
      </c>
      <c r="G6" s="12">
        <v>4</v>
      </c>
      <c r="H6" s="12">
        <v>4</v>
      </c>
      <c r="I6" s="14">
        <f>RANK(H6,$H$5:$H$24)</f>
        <v>5</v>
      </c>
      <c r="J6" s="13" t="s">
        <v>70</v>
      </c>
      <c r="K6" s="12">
        <v>35</v>
      </c>
      <c r="L6" s="14">
        <f>RANK(K6,$K$5:$K$24)</f>
        <v>2</v>
      </c>
      <c r="M6" s="12">
        <f t="shared" si="0"/>
        <v>13.3</v>
      </c>
      <c r="N6" s="14">
        <f>RANK(M6,$M$5:$M$24)</f>
        <v>2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="4" customFormat="1" ht="55.5" customHeight="1" spans="1:37">
      <c r="A7" s="12">
        <v>3</v>
      </c>
      <c r="B7" s="12">
        <v>22246054</v>
      </c>
      <c r="C7" s="12" t="s">
        <v>71</v>
      </c>
      <c r="D7" s="12" t="s">
        <v>20</v>
      </c>
      <c r="E7" s="12" t="s">
        <v>65</v>
      </c>
      <c r="F7" s="13" t="s">
        <v>72</v>
      </c>
      <c r="G7" s="12">
        <v>16</v>
      </c>
      <c r="H7" s="12">
        <v>17</v>
      </c>
      <c r="I7" s="14">
        <f>RANK(H7,$H$5:$H$24)</f>
        <v>2</v>
      </c>
      <c r="J7" s="13" t="s">
        <v>73</v>
      </c>
      <c r="K7" s="12">
        <v>4</v>
      </c>
      <c r="L7" s="14">
        <f>RANK(K7,$K$5:$K$24)</f>
        <v>6</v>
      </c>
      <c r="M7" s="12">
        <f t="shared" si="0"/>
        <v>13.1</v>
      </c>
      <c r="N7" s="14">
        <f>RANK(M7,$M$5:$M$24)</f>
        <v>3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="2" customFormat="1" ht="121.5" customHeight="1" spans="1:37">
      <c r="A8" s="12">
        <v>4</v>
      </c>
      <c r="B8" s="12">
        <v>22246058</v>
      </c>
      <c r="C8" s="12" t="s">
        <v>74</v>
      </c>
      <c r="D8" s="12" t="s">
        <v>20</v>
      </c>
      <c r="E8" s="12" t="s">
        <v>65</v>
      </c>
      <c r="F8" s="13" t="s">
        <v>75</v>
      </c>
      <c r="G8" s="12">
        <v>4</v>
      </c>
      <c r="H8" s="12">
        <v>4</v>
      </c>
      <c r="I8" s="14">
        <f>RANK(H8,$H$5:$H$24)</f>
        <v>5</v>
      </c>
      <c r="J8" s="13" t="s">
        <v>76</v>
      </c>
      <c r="K8" s="12">
        <v>28</v>
      </c>
      <c r="L8" s="14">
        <f>RANK(K8,$K$5:$K$24)</f>
        <v>4</v>
      </c>
      <c r="M8" s="12">
        <f t="shared" si="0"/>
        <v>11.2</v>
      </c>
      <c r="N8" s="14">
        <f>RANK(M8,$M$5:$M$24)</f>
        <v>4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="4" customFormat="1" ht="105" customHeight="1" spans="1:37">
      <c r="A9" s="12">
        <v>5</v>
      </c>
      <c r="B9" s="12">
        <v>22246060</v>
      </c>
      <c r="C9" s="12" t="s">
        <v>77</v>
      </c>
      <c r="D9" s="12" t="s">
        <v>20</v>
      </c>
      <c r="E9" s="12" t="s">
        <v>65</v>
      </c>
      <c r="F9" s="13" t="s">
        <v>78</v>
      </c>
      <c r="G9" s="12">
        <v>2</v>
      </c>
      <c r="H9" s="12">
        <v>2</v>
      </c>
      <c r="I9" s="14">
        <f>RANK(H9,$H$5:$H$24)</f>
        <v>8</v>
      </c>
      <c r="J9" s="13" t="s">
        <v>79</v>
      </c>
      <c r="K9" s="12">
        <v>31</v>
      </c>
      <c r="L9" s="14">
        <f>RANK(K9,$K$5:$K$24)</f>
        <v>3</v>
      </c>
      <c r="M9" s="12">
        <f t="shared" si="0"/>
        <v>10.7</v>
      </c>
      <c r="N9" s="14">
        <f>RANK(M9,$M$5:$M$24)</f>
        <v>5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="2" customFormat="1" ht="138" customHeight="1" spans="1:37">
      <c r="A10" s="12">
        <v>6</v>
      </c>
      <c r="B10" s="12">
        <v>22246056</v>
      </c>
      <c r="C10" s="12" t="s">
        <v>80</v>
      </c>
      <c r="D10" s="12" t="s">
        <v>20</v>
      </c>
      <c r="E10" s="12" t="s">
        <v>65</v>
      </c>
      <c r="F10" s="13" t="s">
        <v>81</v>
      </c>
      <c r="G10" s="12">
        <v>14</v>
      </c>
      <c r="H10" s="12">
        <v>14</v>
      </c>
      <c r="I10" s="14">
        <f>RANK(H10,$H$5:$H$24)</f>
        <v>3</v>
      </c>
      <c r="J10" s="12" t="s">
        <v>82</v>
      </c>
      <c r="K10" s="12">
        <v>0</v>
      </c>
      <c r="L10" s="12">
        <f>RANK(K10,$K$5:$K$24)</f>
        <v>8</v>
      </c>
      <c r="M10" s="12">
        <f t="shared" si="0"/>
        <v>9.8</v>
      </c>
      <c r="N10" s="14">
        <f>RANK(M10,$M$5:$M$24)</f>
        <v>6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="3" customFormat="1" ht="72" customHeight="1" spans="1:37">
      <c r="A11" s="12">
        <v>7</v>
      </c>
      <c r="B11" s="12">
        <v>22246066</v>
      </c>
      <c r="C11" s="12" t="s">
        <v>83</v>
      </c>
      <c r="D11" s="12" t="s">
        <v>20</v>
      </c>
      <c r="E11" s="12" t="s">
        <v>65</v>
      </c>
      <c r="F11" s="13" t="s">
        <v>84</v>
      </c>
      <c r="G11" s="12">
        <v>4</v>
      </c>
      <c r="H11" s="12">
        <v>4</v>
      </c>
      <c r="I11" s="14">
        <f>RANK(H11,$H$5:$H$24)</f>
        <v>5</v>
      </c>
      <c r="J11" s="13" t="s">
        <v>85</v>
      </c>
      <c r="K11" s="12">
        <v>5</v>
      </c>
      <c r="L11" s="14">
        <f>RANK(K11,$K$5:$K$24)</f>
        <v>5</v>
      </c>
      <c r="M11" s="12">
        <f t="shared" si="0"/>
        <v>4.3</v>
      </c>
      <c r="N11" s="14">
        <f>RANK(M11,$M$5:$M$24)</f>
        <v>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="2" customFormat="1" ht="88.5" customHeight="1" spans="1:37">
      <c r="A12" s="12">
        <v>8</v>
      </c>
      <c r="B12" s="12">
        <v>22246065</v>
      </c>
      <c r="C12" s="12" t="s">
        <v>86</v>
      </c>
      <c r="D12" s="12" t="s">
        <v>20</v>
      </c>
      <c r="E12" s="12" t="s">
        <v>65</v>
      </c>
      <c r="F12" s="13" t="s">
        <v>87</v>
      </c>
      <c r="G12" s="12">
        <v>6</v>
      </c>
      <c r="H12" s="12">
        <v>6</v>
      </c>
      <c r="I12" s="14">
        <f>RANK(H12,$H$5:$H$24)</f>
        <v>4</v>
      </c>
      <c r="J12" s="12" t="s">
        <v>82</v>
      </c>
      <c r="K12" s="12"/>
      <c r="L12" s="12">
        <f>RANK(K12,$K$5:$K$24)</f>
        <v>8</v>
      </c>
      <c r="M12" s="12">
        <f t="shared" si="0"/>
        <v>4.2</v>
      </c>
      <c r="N12" s="14">
        <f>RANK(M12,$M$5:$M$24)</f>
        <v>8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="2" customFormat="1" ht="39" customHeight="1" spans="1:37">
      <c r="A13" s="12">
        <v>9</v>
      </c>
      <c r="B13" s="12">
        <v>22246063</v>
      </c>
      <c r="C13" s="12" t="s">
        <v>88</v>
      </c>
      <c r="D13" s="12" t="s">
        <v>20</v>
      </c>
      <c r="E13" s="12" t="s">
        <v>65</v>
      </c>
      <c r="F13" s="12" t="s">
        <v>82</v>
      </c>
      <c r="G13" s="12">
        <v>0</v>
      </c>
      <c r="H13" s="12">
        <v>0</v>
      </c>
      <c r="I13" s="12">
        <f>RANK(H13,$H$5:$H$24)</f>
        <v>9</v>
      </c>
      <c r="J13" s="13" t="s">
        <v>89</v>
      </c>
      <c r="K13" s="12">
        <v>2</v>
      </c>
      <c r="L13" s="14">
        <f>RANK(K13,$K$5:$K$24)</f>
        <v>7</v>
      </c>
      <c r="M13" s="12">
        <f t="shared" si="0"/>
        <v>0.6</v>
      </c>
      <c r="N13" s="14">
        <f>RANK(M13,$M$5:$M$24)</f>
        <v>9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="2" customFormat="1" ht="22.5" customHeight="1" spans="1:37">
      <c r="A14" s="12">
        <v>10</v>
      </c>
      <c r="B14" s="12">
        <v>22246053</v>
      </c>
      <c r="C14" s="12" t="s">
        <v>90</v>
      </c>
      <c r="D14" s="12" t="s">
        <v>20</v>
      </c>
      <c r="E14" s="12">
        <v>0</v>
      </c>
      <c r="F14" s="12" t="s">
        <v>82</v>
      </c>
      <c r="G14" s="12">
        <v>0</v>
      </c>
      <c r="H14" s="12">
        <v>0</v>
      </c>
      <c r="I14" s="12">
        <f>RANK(H14,$H$5:$H$24)</f>
        <v>9</v>
      </c>
      <c r="J14" s="12" t="s">
        <v>82</v>
      </c>
      <c r="K14" s="12">
        <v>0</v>
      </c>
      <c r="L14" s="12">
        <f>RANK(K14,$K$5:$K$24)</f>
        <v>8</v>
      </c>
      <c r="M14" s="12">
        <f t="shared" si="0"/>
        <v>0</v>
      </c>
      <c r="N14" s="12">
        <f>RANK(M14,$M$5:$M$24)</f>
        <v>10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="2" customFormat="1" ht="22.5" customHeight="1" spans="1:37">
      <c r="A15" s="12">
        <v>11</v>
      </c>
      <c r="B15" s="12">
        <v>22246059</v>
      </c>
      <c r="C15" s="12" t="s">
        <v>91</v>
      </c>
      <c r="D15" s="12" t="s">
        <v>20</v>
      </c>
      <c r="E15" s="12" t="s">
        <v>65</v>
      </c>
      <c r="F15" s="12" t="s">
        <v>82</v>
      </c>
      <c r="G15" s="12">
        <v>0</v>
      </c>
      <c r="H15" s="12">
        <v>0</v>
      </c>
      <c r="I15" s="12">
        <f>RANK(H15,$H$5:$H$24)</f>
        <v>9</v>
      </c>
      <c r="J15" s="12" t="s">
        <v>82</v>
      </c>
      <c r="K15" s="12">
        <v>0</v>
      </c>
      <c r="L15" s="12">
        <f>RANK(K15,$K$5:$K$24)</f>
        <v>8</v>
      </c>
      <c r="M15" s="12">
        <f t="shared" si="0"/>
        <v>0</v>
      </c>
      <c r="N15" s="12">
        <f>RANK(M15,$M$5:$M$24)</f>
        <v>10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="2" customFormat="1" ht="22.5" customHeight="1" spans="1:37">
      <c r="A16" s="12">
        <v>12</v>
      </c>
      <c r="B16" s="12">
        <v>22246067</v>
      </c>
      <c r="C16" s="12" t="s">
        <v>92</v>
      </c>
      <c r="D16" s="12" t="s">
        <v>20</v>
      </c>
      <c r="E16" s="12" t="s">
        <v>65</v>
      </c>
      <c r="F16" s="12" t="s">
        <v>82</v>
      </c>
      <c r="G16" s="12">
        <v>0</v>
      </c>
      <c r="H16" s="12">
        <v>0</v>
      </c>
      <c r="I16" s="12">
        <f>RANK(H16,$H$5:$H$24)</f>
        <v>9</v>
      </c>
      <c r="J16" s="12" t="s">
        <v>82</v>
      </c>
      <c r="K16" s="12">
        <v>0</v>
      </c>
      <c r="L16" s="12">
        <f>RANK(K16,$K$5:$K$24)</f>
        <v>8</v>
      </c>
      <c r="M16" s="12">
        <v>0</v>
      </c>
      <c r="N16" s="12">
        <f>RANK(M16,$M$5:$M$24)</f>
        <v>10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="2" customFormat="1" ht="22.5" customHeight="1" spans="1:37">
      <c r="A17" s="12">
        <v>13</v>
      </c>
      <c r="B17" s="12">
        <v>22005066</v>
      </c>
      <c r="C17" s="12" t="s">
        <v>93</v>
      </c>
      <c r="D17" s="12" t="s">
        <v>20</v>
      </c>
      <c r="E17" s="12" t="s">
        <v>65</v>
      </c>
      <c r="F17" s="12" t="s">
        <v>82</v>
      </c>
      <c r="G17" s="12">
        <v>0</v>
      </c>
      <c r="H17" s="12">
        <v>0</v>
      </c>
      <c r="I17" s="12">
        <f>RANK(H17,$H$5:$H$24)</f>
        <v>9</v>
      </c>
      <c r="J17" s="12" t="s">
        <v>82</v>
      </c>
      <c r="K17" s="12">
        <v>0</v>
      </c>
      <c r="L17" s="12">
        <f>RANK(K17,$K$5:$K$24)</f>
        <v>8</v>
      </c>
      <c r="M17" s="12">
        <f t="shared" ref="M17:M26" si="1">SUM(H17*0.7,K17*0.3)</f>
        <v>0</v>
      </c>
      <c r="N17" s="12">
        <f>RANK(M17,$M$5:$M$24)</f>
        <v>10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="2" customFormat="1" ht="22.5" customHeight="1" spans="1:37">
      <c r="A18" s="12">
        <v>14</v>
      </c>
      <c r="B18" s="12">
        <v>22105067</v>
      </c>
      <c r="C18" s="12" t="s">
        <v>94</v>
      </c>
      <c r="D18" s="12" t="s">
        <v>20</v>
      </c>
      <c r="E18" s="12" t="s">
        <v>65</v>
      </c>
      <c r="F18" s="12" t="s">
        <v>82</v>
      </c>
      <c r="G18" s="12">
        <v>0</v>
      </c>
      <c r="H18" s="12">
        <v>0</v>
      </c>
      <c r="I18" s="12">
        <f>RANK(H18,$H$5:$H$24)</f>
        <v>9</v>
      </c>
      <c r="J18" s="12" t="s">
        <v>82</v>
      </c>
      <c r="K18" s="12">
        <v>0</v>
      </c>
      <c r="L18" s="12">
        <f>RANK(K18,$K$5:$K$24)</f>
        <v>8</v>
      </c>
      <c r="M18" s="12">
        <f t="shared" si="1"/>
        <v>0</v>
      </c>
      <c r="N18" s="12">
        <f>RANK(M18,$M$5:$M$24)</f>
        <v>10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="2" customFormat="1" ht="22.5" customHeight="1" spans="1:37">
      <c r="A19" s="12">
        <v>15</v>
      </c>
      <c r="B19" s="12">
        <v>22246055</v>
      </c>
      <c r="C19" s="12" t="s">
        <v>95</v>
      </c>
      <c r="D19" s="12" t="s">
        <v>20</v>
      </c>
      <c r="E19" s="12" t="s">
        <v>65</v>
      </c>
      <c r="F19" s="12" t="s">
        <v>82</v>
      </c>
      <c r="G19" s="12">
        <v>0</v>
      </c>
      <c r="H19" s="12">
        <v>0</v>
      </c>
      <c r="I19" s="12">
        <f>RANK(H19,$H$5:$H$24)</f>
        <v>9</v>
      </c>
      <c r="J19" s="12" t="s">
        <v>82</v>
      </c>
      <c r="K19" s="12">
        <v>0</v>
      </c>
      <c r="L19" s="12">
        <f>RANK(K19,$K$5:$K$24)</f>
        <v>8</v>
      </c>
      <c r="M19" s="12">
        <f t="shared" si="1"/>
        <v>0</v>
      </c>
      <c r="N19" s="12">
        <f>RANK(M19,$M$5:$M$24)</f>
        <v>10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="2" customFormat="1" ht="22.5" customHeight="1" spans="1:37">
      <c r="A20" s="12">
        <v>16</v>
      </c>
      <c r="B20" s="12">
        <v>22246061</v>
      </c>
      <c r="C20" s="12" t="s">
        <v>96</v>
      </c>
      <c r="D20" s="12" t="s">
        <v>20</v>
      </c>
      <c r="E20" s="12" t="s">
        <v>65</v>
      </c>
      <c r="F20" s="12" t="s">
        <v>82</v>
      </c>
      <c r="G20" s="12">
        <v>0</v>
      </c>
      <c r="H20" s="12">
        <v>0</v>
      </c>
      <c r="I20" s="12">
        <f>RANK(H20,$H$5:$H$24)</f>
        <v>9</v>
      </c>
      <c r="J20" s="12" t="s">
        <v>82</v>
      </c>
      <c r="K20" s="12">
        <v>0</v>
      </c>
      <c r="L20" s="12">
        <f>RANK(K20,$K$5:$K$24)</f>
        <v>8</v>
      </c>
      <c r="M20" s="12">
        <f t="shared" si="1"/>
        <v>0</v>
      </c>
      <c r="N20" s="12">
        <f>RANK(M20,$M$5:$M$24)</f>
        <v>10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="2" customFormat="1" ht="22.5" customHeight="1" spans="1:37">
      <c r="A21" s="12">
        <v>17</v>
      </c>
      <c r="B21" s="12">
        <v>22246062</v>
      </c>
      <c r="C21" s="12" t="s">
        <v>97</v>
      </c>
      <c r="D21" s="12" t="s">
        <v>20</v>
      </c>
      <c r="E21" s="12" t="s">
        <v>65</v>
      </c>
      <c r="F21" s="12" t="s">
        <v>82</v>
      </c>
      <c r="G21" s="12">
        <v>0</v>
      </c>
      <c r="H21" s="12">
        <v>0</v>
      </c>
      <c r="I21" s="12">
        <f>RANK(H21,$H$5:$H$24)</f>
        <v>9</v>
      </c>
      <c r="J21" s="12" t="s">
        <v>82</v>
      </c>
      <c r="K21" s="12">
        <v>0</v>
      </c>
      <c r="L21" s="12">
        <f>RANK(K21,$K$5:$K$24)</f>
        <v>8</v>
      </c>
      <c r="M21" s="12">
        <f t="shared" si="1"/>
        <v>0</v>
      </c>
      <c r="N21" s="12">
        <f>RANK(M21,$M$5:$M$24)</f>
        <v>10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="2" customFormat="1" ht="22.5" customHeight="1" spans="1:37">
      <c r="A22" s="12">
        <v>18</v>
      </c>
      <c r="B22" s="12">
        <v>22246050</v>
      </c>
      <c r="C22" s="12" t="s">
        <v>98</v>
      </c>
      <c r="D22" s="12" t="s">
        <v>20</v>
      </c>
      <c r="E22" s="12" t="s">
        <v>65</v>
      </c>
      <c r="F22" s="12" t="s">
        <v>82</v>
      </c>
      <c r="G22" s="12">
        <v>0</v>
      </c>
      <c r="H22" s="12">
        <v>0</v>
      </c>
      <c r="I22" s="12">
        <f>RANK(H22,$H$5:$H$24)</f>
        <v>9</v>
      </c>
      <c r="J22" s="12" t="s">
        <v>82</v>
      </c>
      <c r="K22" s="12">
        <v>0</v>
      </c>
      <c r="L22" s="12">
        <f>RANK(K22,$K$5:$K$24)</f>
        <v>8</v>
      </c>
      <c r="M22" s="12">
        <f t="shared" si="1"/>
        <v>0</v>
      </c>
      <c r="N22" s="12">
        <f>RANK(M22,$M$5:$M$24)</f>
        <v>10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="2" customFormat="1" ht="22.5" customHeight="1" spans="1:37">
      <c r="A23" s="12">
        <v>19</v>
      </c>
      <c r="B23" s="12">
        <v>22246051</v>
      </c>
      <c r="C23" s="12" t="s">
        <v>99</v>
      </c>
      <c r="D23" s="12" t="s">
        <v>20</v>
      </c>
      <c r="E23" s="12" t="s">
        <v>65</v>
      </c>
      <c r="F23" s="12" t="s">
        <v>82</v>
      </c>
      <c r="G23" s="12">
        <v>0</v>
      </c>
      <c r="H23" s="12">
        <v>0</v>
      </c>
      <c r="I23" s="12">
        <f>RANK(H23,$H$5:$H$24)</f>
        <v>9</v>
      </c>
      <c r="J23" s="12" t="s">
        <v>82</v>
      </c>
      <c r="K23" s="12">
        <v>0</v>
      </c>
      <c r="L23" s="12">
        <f>RANK(K23,$K$5:$K$24)</f>
        <v>8</v>
      </c>
      <c r="M23" s="12">
        <f t="shared" si="1"/>
        <v>0</v>
      </c>
      <c r="N23" s="12">
        <f>RANK(M23,$M$5:$M$24)</f>
        <v>10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="2" customFormat="1" ht="22.5" customHeight="1" spans="1:37">
      <c r="A24" s="12">
        <v>20</v>
      </c>
      <c r="B24" s="12">
        <v>22246053</v>
      </c>
      <c r="C24" s="12" t="s">
        <v>90</v>
      </c>
      <c r="D24" s="12" t="s">
        <v>20</v>
      </c>
      <c r="E24" s="12" t="s">
        <v>65</v>
      </c>
      <c r="F24" s="12" t="s">
        <v>82</v>
      </c>
      <c r="G24" s="12">
        <v>0</v>
      </c>
      <c r="H24" s="12">
        <v>0</v>
      </c>
      <c r="I24" s="12">
        <f>RANK(H24,$H$5:$H$24)</f>
        <v>9</v>
      </c>
      <c r="J24" s="12" t="s">
        <v>82</v>
      </c>
      <c r="K24" s="12">
        <v>0</v>
      </c>
      <c r="L24" s="12">
        <f>RANK(K24,$K$5:$K$24)</f>
        <v>8</v>
      </c>
      <c r="M24" s="12">
        <f t="shared" si="1"/>
        <v>0</v>
      </c>
      <c r="N24" s="12">
        <f>RANK(M24,$M$5:$M$24)</f>
        <v>10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="2" customFormat="1" ht="22.5" customHeight="1" spans="1:37">
      <c r="A25" s="12">
        <v>21</v>
      </c>
      <c r="B25" s="12">
        <v>22246068</v>
      </c>
      <c r="C25" s="12" t="s">
        <v>100</v>
      </c>
      <c r="D25" s="12" t="s">
        <v>20</v>
      </c>
      <c r="E25" s="12" t="s">
        <v>65</v>
      </c>
      <c r="F25" s="12" t="s">
        <v>82</v>
      </c>
      <c r="G25" s="12">
        <v>0</v>
      </c>
      <c r="H25" s="12">
        <v>0</v>
      </c>
      <c r="I25" s="12">
        <f>RANK(H25,$H$5:$H$24)</f>
        <v>9</v>
      </c>
      <c r="J25" s="12" t="s">
        <v>82</v>
      </c>
      <c r="K25" s="12">
        <v>0</v>
      </c>
      <c r="L25" s="12">
        <f>RANK(K25,$K$5:$K$24)</f>
        <v>8</v>
      </c>
      <c r="M25" s="12">
        <f t="shared" si="1"/>
        <v>0</v>
      </c>
      <c r="N25" s="12">
        <f>RANK(M25,$M$5:$M$24)</f>
        <v>10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="2" customFormat="1" ht="22.5" customHeight="1" spans="1:37">
      <c r="A26" s="12">
        <v>22</v>
      </c>
      <c r="B26" s="12">
        <v>22246069</v>
      </c>
      <c r="C26" s="12" t="s">
        <v>101</v>
      </c>
      <c r="D26" s="12" t="s">
        <v>20</v>
      </c>
      <c r="E26" s="12" t="s">
        <v>65</v>
      </c>
      <c r="F26" s="12" t="s">
        <v>82</v>
      </c>
      <c r="G26" s="12">
        <v>0</v>
      </c>
      <c r="H26" s="12">
        <v>0</v>
      </c>
      <c r="I26" s="12">
        <f>RANK(H26,$H$5:$H$24)</f>
        <v>9</v>
      </c>
      <c r="J26" s="12" t="s">
        <v>82</v>
      </c>
      <c r="K26" s="12">
        <v>0</v>
      </c>
      <c r="L26" s="12">
        <f>RANK(K26,$K$5:$K$24)</f>
        <v>8</v>
      </c>
      <c r="M26" s="12">
        <f t="shared" si="1"/>
        <v>0</v>
      </c>
      <c r="N26" s="12">
        <f>RANK(M26,$M$5:$M$24)</f>
        <v>10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customHeight="1" spans="6:6">
      <c r="F27" s="5"/>
    </row>
  </sheetData>
  <autoFilter ref="A4:XFD1048576">
    <extLst/>
  </autoFilter>
  <mergeCells count="3">
    <mergeCell ref="A1:N1"/>
    <mergeCell ref="E3:H3"/>
    <mergeCell ref="J3:L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23硕</vt:lpstr>
      <vt:lpstr>22硕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woo</cp:lastModifiedBy>
  <dcterms:created xsi:type="dcterms:W3CDTF">2006-09-16T00:00:00Z</dcterms:created>
  <dcterms:modified xsi:type="dcterms:W3CDTF">2024-10-08T16:40:48Z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EF709CBB5336479E84C7A5E5C6C8187A_12</vt:lpwstr>
  </property>
  <property fmtid="{D5CDD505-2E9C-101B-9397-08002B2CF9AE}" pid="3" name="KSOProductBuildVer">
    <vt:lpwstr>2052-12.1.0.16929</vt:lpwstr>
  </property>
</Properties>
</file>